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B6E79D9D-1E43-4CAD-9426-A3ECE4E261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otes e Valores" sheetId="1" r:id="rId1"/>
    <sheet name="Blocos" sheetId="2" r:id="rId2"/>
  </sheets>
  <calcPr calcId="191029" fullPrecision="0"/>
</workbook>
</file>

<file path=xl/calcChain.xml><?xml version="1.0" encoding="utf-8"?>
<calcChain xmlns="http://schemas.openxmlformats.org/spreadsheetml/2006/main">
  <c r="P159" i="1" l="1"/>
  <c r="O159" i="1"/>
  <c r="Q155" i="1"/>
  <c r="R155" i="1" s="1"/>
  <c r="S154" i="1"/>
  <c r="R154" i="1"/>
  <c r="P147" i="1"/>
  <c r="O147" i="1"/>
  <c r="Q143" i="1"/>
  <c r="R143" i="1" s="1"/>
  <c r="S142" i="1"/>
  <c r="R142" i="1"/>
  <c r="P135" i="1"/>
  <c r="O135" i="1"/>
  <c r="Q131" i="1"/>
  <c r="R131" i="1" s="1"/>
  <c r="S130" i="1"/>
  <c r="R130" i="1"/>
  <c r="P123" i="1"/>
  <c r="O123" i="1"/>
  <c r="Q119" i="1"/>
  <c r="R119" i="1" s="1"/>
  <c r="S118" i="1"/>
  <c r="R118" i="1"/>
  <c r="P111" i="1"/>
  <c r="O111" i="1"/>
  <c r="Q107" i="1"/>
  <c r="R107" i="1" s="1"/>
  <c r="S106" i="1"/>
  <c r="R106" i="1"/>
  <c r="P99" i="1"/>
  <c r="O99" i="1"/>
  <c r="Q95" i="1"/>
  <c r="R95" i="1" s="1"/>
  <c r="S94" i="1"/>
  <c r="R94" i="1"/>
  <c r="P87" i="1"/>
  <c r="O87" i="1"/>
  <c r="Q83" i="1"/>
  <c r="R83" i="1" s="1"/>
  <c r="S82" i="1"/>
  <c r="R82" i="1"/>
  <c r="P75" i="1"/>
  <c r="O75" i="1"/>
  <c r="Q71" i="1"/>
  <c r="R71" i="1" s="1"/>
  <c r="S70" i="1"/>
  <c r="R70" i="1"/>
  <c r="P63" i="1"/>
  <c r="Q59" i="1"/>
  <c r="R59" i="1" s="1"/>
  <c r="O63" i="1"/>
  <c r="S58" i="1"/>
  <c r="R58" i="1"/>
  <c r="P51" i="1"/>
  <c r="O51" i="1"/>
  <c r="Q47" i="1"/>
  <c r="R47" i="1" s="1"/>
  <c r="S46" i="1"/>
  <c r="R46" i="1"/>
  <c r="P39" i="1"/>
  <c r="O39" i="1"/>
  <c r="Q35" i="1"/>
  <c r="R35" i="1" s="1"/>
  <c r="S34" i="1"/>
  <c r="R34" i="1"/>
  <c r="P27" i="1"/>
  <c r="O27" i="1"/>
  <c r="Q23" i="1"/>
  <c r="R23" i="1" s="1"/>
  <c r="S22" i="1"/>
  <c r="R22" i="1"/>
  <c r="R10" i="1"/>
  <c r="P15" i="1"/>
  <c r="O15" i="1"/>
  <c r="Q11" i="1"/>
  <c r="R11" i="1" s="1"/>
  <c r="P100" i="1" l="1"/>
  <c r="R156" i="1"/>
  <c r="R120" i="1"/>
  <c r="P148" i="1"/>
  <c r="P112" i="1"/>
  <c r="R84" i="1"/>
  <c r="P136" i="1"/>
  <c r="P160" i="1"/>
  <c r="P52" i="1"/>
  <c r="R108" i="1"/>
  <c r="P124" i="1"/>
  <c r="R144" i="1"/>
  <c r="R132" i="1"/>
  <c r="R96" i="1"/>
  <c r="P88" i="1"/>
  <c r="P76" i="1"/>
  <c r="R72" i="1"/>
  <c r="P64" i="1"/>
  <c r="R60" i="1"/>
  <c r="P28" i="1"/>
  <c r="R48" i="1"/>
  <c r="P40" i="1"/>
  <c r="R36" i="1"/>
  <c r="R24" i="1"/>
  <c r="P16" i="1" l="1"/>
  <c r="S10" i="1" l="1"/>
  <c r="R12" i="1"/>
  <c r="Q164" i="1" s="1"/>
</calcChain>
</file>

<file path=xl/sharedStrings.xml><?xml version="1.0" encoding="utf-8"?>
<sst xmlns="http://schemas.openxmlformats.org/spreadsheetml/2006/main" count="567" uniqueCount="104">
  <si>
    <t>Lote</t>
  </si>
  <si>
    <t>Item</t>
  </si>
  <si>
    <t>Descrição</t>
  </si>
  <si>
    <t>Não se aplica</t>
  </si>
  <si>
    <t>Valor Mão de obra / Hora</t>
  </si>
  <si>
    <t>Percentual  de desconto</t>
  </si>
  <si>
    <t>MARCA</t>
  </si>
  <si>
    <t>MODELO</t>
  </si>
  <si>
    <t>ANO</t>
  </si>
  <si>
    <t xml:space="preserve">Valor Total Estimado a ser gasto </t>
  </si>
  <si>
    <t>Valor máximo total estimado a ser gasto Lote 01</t>
  </si>
  <si>
    <t>Valor máximo total estimado a ser gasto Lote 02</t>
  </si>
  <si>
    <t>Valor máximo total estimado a ser gasto Lote 03</t>
  </si>
  <si>
    <t>Valor máximo total estimado a ser gasto Lote 04</t>
  </si>
  <si>
    <t>Valor máximo total estimado a ser gasto Lote 05</t>
  </si>
  <si>
    <t>Valor máximo total estimado a ser gasto Lote 06</t>
  </si>
  <si>
    <t>Valor máximo total estimado a ser gasto Lote 07</t>
  </si>
  <si>
    <t>Valor máximo total estimado a ser gasto Lote 08</t>
  </si>
  <si>
    <t>Valor máximo total estimado a ser gasto Lote 09</t>
  </si>
  <si>
    <t>Valor máximo total estimado a ser gasto Lote 10</t>
  </si>
  <si>
    <t>Valor máximo total estimado a ser gasto Lote 11</t>
  </si>
  <si>
    <t>Valor máximo total estimado a ser gasto Lote 12</t>
  </si>
  <si>
    <t>Valor máximo total estimado a ser gasto Lote 13</t>
  </si>
  <si>
    <t>Percentual Mínimo de desconto</t>
  </si>
  <si>
    <t>Não estabelecido</t>
  </si>
  <si>
    <t xml:space="preserve">Percentual de desconto Proposto </t>
  </si>
  <si>
    <t>Valor Máximo Mão de obra / Hora</t>
  </si>
  <si>
    <t>Valor Mão de Obra Correspondente ao % Proposto</t>
  </si>
  <si>
    <t>INDICE DE JULGAMENTO = G</t>
  </si>
  <si>
    <t>PERCENTUAL DE DESCONTO PARA VENDA DE PEÇAS = P</t>
  </si>
  <si>
    <t>PERCENTUAL DE DESCONTO PROPOSTO PARA HORA TRABALHADA = H</t>
  </si>
  <si>
    <t>G = 0,6 X P + 0,4 X H</t>
  </si>
  <si>
    <t>G =</t>
  </si>
  <si>
    <t>% Peças</t>
  </si>
  <si>
    <t>% Mão de Obra</t>
  </si>
  <si>
    <t>RAZÃO SOCIAL:</t>
  </si>
  <si>
    <t>CNPJ:</t>
  </si>
  <si>
    <t>ENDEREÇO:</t>
  </si>
  <si>
    <t>Qtde./Valor Estimado</t>
  </si>
  <si>
    <t>VALOR TOTAL PROPOSTO</t>
  </si>
  <si>
    <t>LOTE 12 - PEÇAS E SERVIÇOS ELÉTRICOS - MÁQUINAS SPV68</t>
  </si>
  <si>
    <t xml:space="preserve">LOTE 01 - PEÇAS E SERVIÇOS MECANICOS </t>
  </si>
  <si>
    <t>PECAS MECANICAS, NOVAS, PARALELAS PARA REPOSICOES NECESSARIAS PARA MAQUINAS RELACIONADAS NO BLOCO 01</t>
  </si>
  <si>
    <t>SERVIÇOS MECANICOS DE MANUTENÇÃO PREVENTIVA/CORRETIVA/RECUPERATIVA EM MÁQUINAS PESADAS</t>
  </si>
  <si>
    <t>LOTE 03 - PEÇAS E SERVIÇOS MECÂNICOS</t>
  </si>
  <si>
    <t>PECAS MECANICAS, NOVAS, PARALELAS PARA REPOSICOES NECESSARIAS PARA MAQUINAS RELACIONADAS NO BLOCO 02</t>
  </si>
  <si>
    <t xml:space="preserve">LOTE 02 - PEÇAS E SERVIÇOS MECANICOS </t>
  </si>
  <si>
    <t xml:space="preserve">LOTE 04 - PEÇAS E SERVIÇOS MECANICOS </t>
  </si>
  <si>
    <t xml:space="preserve">LOTE 05 - PEÇAS E SERVIÇOS MECÂNICOS </t>
  </si>
  <si>
    <t>PECAS MECANICAS, NOVAS, PARALELAS PARA REPOSICOES NECESSARIAS PARA MAQUINAS RELACIONADAS NO BLOCO 03</t>
  </si>
  <si>
    <t>PECAS MECANICAS, NOVAS, PARALELAS PARA REPOSICOES NECESSARIAS PARA MAQUINAS RELACIONADAS NO BLOCO 04</t>
  </si>
  <si>
    <t>PECAS MECANICAS, NOVAS, PARALELAS PARA REPOSICOES NECESSARIAS PARA MAQUINAS RELACIONADAS NO BLOCO 05</t>
  </si>
  <si>
    <t xml:space="preserve">LOTE 06 - PEÇAS E SERVIÇOS MECÂNICOS </t>
  </si>
  <si>
    <t>PECAS MECANICAS, NOVAS, PARALELAS PARA REPOSICOES NECESSARIAS PARA MAQUINAS RELACIONADAS NO BLOCO 06</t>
  </si>
  <si>
    <t>LOTE 07 - PEÇAS E SERVIÇOS ELÉTRICOS</t>
  </si>
  <si>
    <t>LOTE 08 - PEÇAS E SERVIÇOS PISTÃO HIDRÁULICO</t>
  </si>
  <si>
    <t>LOTE 09 - PEÇAS E SERVIÇOS USINAGEM E RETÍFICA</t>
  </si>
  <si>
    <t>LOTE 10 - PEÇAS E SERVIÇOS CHAPEAÇÃO E PINTURA</t>
  </si>
  <si>
    <t>LOTE 11 - PEÇAS E SERVIÇOS RADIADORES DE ÁGUA E ÓLEO</t>
  </si>
  <si>
    <t>PECAS, PARTE ELETRICA, NOVAS, PARALELAS PARA REPOSICOES NECESSARIAS PARA MAQUINAS RELACIONADAS NOS BLOCOS 01, 02, 03, 04, 05 E 06</t>
  </si>
  <si>
    <t>SERVIÇOS ELETRICOS DE MANUTENÇÃO PREVENTIVA/CORRETIVA/RECUPERATIVA EM MÁQUINAS PESADAS</t>
  </si>
  <si>
    <t>PECAS, NOVAS, PARALELAS PARA REPOSICOES NECESSARIAS PARA MAQUINAS PESADAS RELACIONADAS NOS BLOCOS 01, 02, 03, 04, 05 E 06</t>
  </si>
  <si>
    <t>SERVIÇOS DE MANUTENÇÃO PREVENTIVA/CORRETIVA/RECUPERATIVA EM PISTÃO HIDRÁULICO</t>
  </si>
  <si>
    <t>SERVIÇOS DE MANUTENÇÃO PREVENTIVA/CORRETIVA/RECUPERATIVA USINAGEM E RETIFICA EM MÁQUINAS PESADAS</t>
  </si>
  <si>
    <t>SERVIÇOS DE MANUTENÇÃO PREVENTIVA/CORRETIVA/RECUPERATIVA DE CHAPEAÇÃO E PINTURA EM MÁQUINAS PESADAS</t>
  </si>
  <si>
    <t>SERVIÇOS DE MANUTENÇÃO PREVENTIVA/CORRETIVA/RECUPERATIVA DE RADIADORES DE ÁGUA E ÓLEO EM MÁQUINAS PESADAS</t>
  </si>
  <si>
    <t>SERVIÇOS DE MANUTENÇÃO PREVENTIVA/CORRETIVA/RECUPERATIVA DE AR CONDICIONADO E CLIMATIZADORES EM MAÁQUINAS PESADAS</t>
  </si>
  <si>
    <t>PECAS/MATERIAIS, NOVAS, PARALELAS PARA REPOSICOES NECESSARIAS PARA MAQUINAS PESADAS RELACIONADAS NOS BLOCOS 01, 02, 03, 04, 05 E 06</t>
  </si>
  <si>
    <t>SERVIÇOS DE MANUTENÇÃO PREVENTIVA/CORRETIVA/RECUPERATIVA DE TAPEÇARIA EM MÁQUINAS PESADAS</t>
  </si>
  <si>
    <t>LOTE 13 - PEÇAS E SERVIÇOS ESTOFARIA E TAPEÇARIA</t>
  </si>
  <si>
    <t>BLOCO 01 - MOTONIVELADORA</t>
  </si>
  <si>
    <t>MOTONIVELADORA 140-G</t>
  </si>
  <si>
    <t>CATERPILLAR</t>
  </si>
  <si>
    <t>MOTONIVELADORA 120K</t>
  </si>
  <si>
    <t>MOTONIVELADORA 140-B</t>
  </si>
  <si>
    <t>NEW HOLLAND</t>
  </si>
  <si>
    <t>MOTONIVELADORA 845B</t>
  </si>
  <si>
    <t>CASE</t>
  </si>
  <si>
    <t>BLOCO 02 - PÁ CARREGADEIRA</t>
  </si>
  <si>
    <t>PÁ CARREGADEIRA 924-HZ</t>
  </si>
  <si>
    <t>PÁ CARREGADEIRA WA200</t>
  </si>
  <si>
    <t>KOMATSU</t>
  </si>
  <si>
    <t>PÁ CARREGADEIRA 924-F - MOTOR MERCEDES 1113 6 CILINDROS</t>
  </si>
  <si>
    <t>PÁ CARREGADEIRA LW 300KV</t>
  </si>
  <si>
    <t>XCMG</t>
  </si>
  <si>
    <t>BLOCO 03 - RETROESCAVADEIRA</t>
  </si>
  <si>
    <t>RETROESCAVADEIRA 3C</t>
  </si>
  <si>
    <t>JCB</t>
  </si>
  <si>
    <t>RETROESCAVADEIRA 3CX</t>
  </si>
  <si>
    <t>RETROESCAVADEIRA 416-E</t>
  </si>
  <si>
    <t>BLOCO 04 - ROLO COMPACTADOR</t>
  </si>
  <si>
    <t>ROLO COMPACTADOR 3411</t>
  </si>
  <si>
    <t>HAMM</t>
  </si>
  <si>
    <t>ROLO COMPACTADOR SPV68, MOTOR MWM229</t>
  </si>
  <si>
    <t>SPV68</t>
  </si>
  <si>
    <t>ROLO COMPACTADOR XS123</t>
  </si>
  <si>
    <t>BLOCO 05 - ESCAVADEIRA HIDRÁULICA</t>
  </si>
  <si>
    <t>ESCAVADEIRA HIDRÁULICA PC 130</t>
  </si>
  <si>
    <t>ESCAVADEIRA HIDRÁULICA JCB</t>
  </si>
  <si>
    <t>BLOCO 06 - TRATOR AGRÍCOLA</t>
  </si>
  <si>
    <t>TRATOR AGRÍCOLA 4X4 75CV</t>
  </si>
  <si>
    <t>TRATOR AGRÍCOLA 7610 4X2</t>
  </si>
  <si>
    <t>FORD</t>
  </si>
  <si>
    <t>PROPOSTA DE PREÇOS - PREGÃO PRESENCIAL Nº 54/2021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</si>
</sst>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R$&quot;\ * #,##0.00_ ;_ &quot;R$&quot;\ * \-#,##0.00_ ;_ &quot;R$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Protection="1"/>
    <xf numFmtId="0" fontId="2" fillId="0" borderId="1" xfId="0" applyFont="1" applyBorder="1" applyAlignment="1" applyProtection="1">
      <alignment horizontal="justify"/>
    </xf>
    <xf numFmtId="44" fontId="2" fillId="0" borderId="1" xfId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4" fontId="2" fillId="3" borderId="1" xfId="1" applyFont="1" applyFill="1" applyBorder="1" applyAlignment="1" applyProtection="1">
      <alignment horizontal="center" vertical="center" wrapText="1"/>
    </xf>
    <xf numFmtId="44" fontId="2" fillId="0" borderId="1" xfId="0" applyNumberFormat="1" applyFont="1" applyBorder="1" applyAlignment="1" applyProtection="1">
      <alignment horizontal="center" vertical="center" wrapText="1"/>
    </xf>
    <xf numFmtId="44" fontId="3" fillId="0" borderId="1" xfId="1" applyFont="1" applyBorder="1" applyProtection="1"/>
    <xf numFmtId="9" fontId="2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justify" vertical="center"/>
    </xf>
    <xf numFmtId="0" fontId="2" fillId="0" borderId="0" xfId="0" applyFont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5" fillId="0" borderId="0" xfId="0" applyFont="1" applyProtection="1"/>
    <xf numFmtId="0" fontId="3" fillId="0" borderId="1" xfId="0" applyFont="1" applyBorder="1" applyProtection="1"/>
    <xf numFmtId="0" fontId="3" fillId="4" borderId="1" xfId="0" applyFont="1" applyFill="1" applyBorder="1" applyProtection="1"/>
    <xf numFmtId="2" fontId="2" fillId="4" borderId="1" xfId="0" applyNumberFormat="1" applyFont="1" applyFill="1" applyBorder="1" applyProtection="1"/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 applyProtection="1">
      <alignment horizontal="justify" vertical="center" wrapText="1"/>
    </xf>
    <xf numFmtId="0" fontId="3" fillId="0" borderId="0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/>
    </xf>
    <xf numFmtId="1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/>
    <xf numFmtId="0" fontId="3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 applyProtection="1">
      <alignment horizontal="justify" vertical="center" wrapText="1"/>
    </xf>
    <xf numFmtId="10" fontId="2" fillId="0" borderId="1" xfId="0" applyNumberFormat="1" applyFont="1" applyBorder="1" applyProtection="1"/>
    <xf numFmtId="0" fontId="2" fillId="0" borderId="1" xfId="0" applyFont="1" applyBorder="1" applyAlignment="1" applyProtection="1">
      <alignment horizontal="justify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10" fontId="2" fillId="3" borderId="1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4" fontId="2" fillId="0" borderId="2" xfId="0" applyNumberFormat="1" applyFont="1" applyBorder="1" applyAlignment="1" applyProtection="1">
      <alignment horizontal="justify" vertical="center" wrapText="1"/>
    </xf>
    <xf numFmtId="0" fontId="2" fillId="0" borderId="2" xfId="0" applyFont="1" applyBorder="1" applyAlignment="1" applyProtection="1">
      <alignment horizontal="justify" vertical="center" wrapText="1"/>
    </xf>
    <xf numFmtId="0" fontId="2" fillId="0" borderId="3" xfId="0" applyFont="1" applyBorder="1" applyAlignment="1" applyProtection="1">
      <alignment horizontal="center" vertical="center" wrapText="1"/>
    </xf>
    <xf numFmtId="44" fontId="2" fillId="0" borderId="3" xfId="1" applyFont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2" fillId="0" borderId="11" xfId="0" applyFont="1" applyBorder="1" applyAlignment="1" applyProtection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wrapText="1"/>
    </xf>
    <xf numFmtId="0" fontId="2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6" borderId="1" xfId="0" applyFont="1" applyFill="1" applyBorder="1" applyAlignment="1" applyProtection="1">
      <alignment horizontal="center"/>
    </xf>
    <xf numFmtId="44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left"/>
      <protection locked="0"/>
    </xf>
    <xf numFmtId="0" fontId="9" fillId="7" borderId="5" xfId="0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188"/>
  <sheetViews>
    <sheetView tabSelected="1" zoomScale="130" zoomScaleNormal="130" workbookViewId="0">
      <selection activeCell="B2" sqref="B2:R2"/>
    </sheetView>
  </sheetViews>
  <sheetFormatPr defaultColWidth="9.109375" defaultRowHeight="13.8" x14ac:dyDescent="0.3"/>
  <cols>
    <col min="1" max="1" width="9.109375" style="5"/>
    <col min="2" max="2" width="5.88671875" style="5" customWidth="1"/>
    <col min="3" max="3" width="5.44140625" style="5" customWidth="1"/>
    <col min="4" max="4" width="10.88671875" style="5" customWidth="1"/>
    <col min="5" max="5" width="56.88671875" style="5" customWidth="1"/>
    <col min="6" max="6" width="13.109375" style="5" hidden="1" customWidth="1"/>
    <col min="7" max="8" width="11" style="5" hidden="1" customWidth="1"/>
    <col min="9" max="9" width="10.44140625" style="5" hidden="1" customWidth="1"/>
    <col min="10" max="10" width="11.6640625" style="5" hidden="1" customWidth="1"/>
    <col min="11" max="13" width="10.88671875" style="5" hidden="1" customWidth="1"/>
    <col min="14" max="14" width="11.5546875" style="5" bestFit="1" customWidth="1"/>
    <col min="15" max="15" width="10.88671875" style="5" bestFit="1" customWidth="1"/>
    <col min="16" max="16" width="13.109375" style="5" bestFit="1" customWidth="1"/>
    <col min="17" max="17" width="10.88671875" style="5" customWidth="1"/>
    <col min="18" max="18" width="14.6640625" style="5" bestFit="1" customWidth="1"/>
    <col min="19" max="16384" width="9.109375" style="5"/>
  </cols>
  <sheetData>
    <row r="2" spans="2:19" ht="23.4" x14ac:dyDescent="0.45">
      <c r="B2" s="63" t="s">
        <v>103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2:19" ht="23.4" x14ac:dyDescent="0.45">
      <c r="B3" s="64" t="s">
        <v>35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9" ht="23.4" x14ac:dyDescent="0.45">
      <c r="B4" s="64" t="s">
        <v>36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2:19" ht="23.4" x14ac:dyDescent="0.45">
      <c r="B5" s="64" t="s">
        <v>37</v>
      </c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2:19" ht="23.4" x14ac:dyDescent="0.45"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8" spans="2:19" ht="20.25" customHeight="1" x14ac:dyDescent="0.3">
      <c r="B8" s="59" t="s">
        <v>41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</row>
    <row r="9" spans="2:19" ht="69" x14ac:dyDescent="0.3">
      <c r="B9" s="24" t="s">
        <v>0</v>
      </c>
      <c r="C9" s="24" t="s">
        <v>1</v>
      </c>
      <c r="D9" s="24" t="s">
        <v>38</v>
      </c>
      <c r="E9" s="24" t="s">
        <v>2</v>
      </c>
      <c r="F9" s="24" t="s">
        <v>4</v>
      </c>
      <c r="G9" s="24" t="s">
        <v>5</v>
      </c>
      <c r="H9" s="24" t="s">
        <v>4</v>
      </c>
      <c r="I9" s="24" t="s">
        <v>5</v>
      </c>
      <c r="J9" s="24" t="s">
        <v>4</v>
      </c>
      <c r="K9" s="24" t="s">
        <v>5</v>
      </c>
      <c r="L9" s="24" t="s">
        <v>4</v>
      </c>
      <c r="M9" s="24" t="s">
        <v>5</v>
      </c>
      <c r="N9" s="24" t="s">
        <v>26</v>
      </c>
      <c r="O9" s="24" t="s">
        <v>23</v>
      </c>
      <c r="P9" s="21" t="s">
        <v>25</v>
      </c>
      <c r="Q9" s="24" t="s">
        <v>27</v>
      </c>
      <c r="R9" s="6" t="s">
        <v>9</v>
      </c>
    </row>
    <row r="10" spans="2:19" ht="33" customHeight="1" x14ac:dyDescent="0.3">
      <c r="B10" s="54">
        <v>1</v>
      </c>
      <c r="C10" s="24">
        <v>1</v>
      </c>
      <c r="D10" s="39">
        <v>200000</v>
      </c>
      <c r="E10" s="44" t="s">
        <v>42</v>
      </c>
      <c r="F10" s="8" t="s">
        <v>3</v>
      </c>
      <c r="G10" s="12">
        <v>0.1</v>
      </c>
      <c r="H10" s="8" t="s">
        <v>3</v>
      </c>
      <c r="I10" s="12">
        <v>0.1</v>
      </c>
      <c r="J10" s="8" t="s">
        <v>3</v>
      </c>
      <c r="K10" s="12">
        <v>0.1</v>
      </c>
      <c r="L10" s="8" t="s">
        <v>3</v>
      </c>
      <c r="M10" s="12"/>
      <c r="N10" s="8" t="s">
        <v>3</v>
      </c>
      <c r="O10" s="38">
        <v>0.14000000000000001</v>
      </c>
      <c r="P10" s="27"/>
      <c r="Q10" s="20" t="s">
        <v>3</v>
      </c>
      <c r="R10" s="11">
        <f>D10</f>
        <v>200000</v>
      </c>
      <c r="S10" s="16" t="str">
        <f>IF(P10&gt;=O10,"CORRETO","% ABAIXO DO MINIMO")</f>
        <v>% ABAIXO DO MINIMO</v>
      </c>
    </row>
    <row r="11" spans="2:19" ht="36" customHeight="1" x14ac:dyDescent="0.3">
      <c r="B11" s="54"/>
      <c r="C11" s="33">
        <v>2</v>
      </c>
      <c r="D11" s="33">
        <v>450</v>
      </c>
      <c r="E11" s="44" t="s">
        <v>43</v>
      </c>
      <c r="F11" s="7">
        <v>145</v>
      </c>
      <c r="G11" s="8" t="s">
        <v>3</v>
      </c>
      <c r="H11" s="7">
        <v>130</v>
      </c>
      <c r="I11" s="8" t="s">
        <v>3</v>
      </c>
      <c r="J11" s="7">
        <v>120</v>
      </c>
      <c r="K11" s="8" t="s">
        <v>3</v>
      </c>
      <c r="L11" s="7">
        <v>45</v>
      </c>
      <c r="M11" s="8" t="s">
        <v>3</v>
      </c>
      <c r="N11" s="9">
        <v>91.42</v>
      </c>
      <c r="O11" s="8" t="s">
        <v>24</v>
      </c>
      <c r="P11" s="27"/>
      <c r="Q11" s="10">
        <f>N11-N11*P11</f>
        <v>91.42</v>
      </c>
      <c r="R11" s="11">
        <f>Q11*D11</f>
        <v>41139</v>
      </c>
    </row>
    <row r="12" spans="2:19" x14ac:dyDescent="0.3">
      <c r="B12" s="25"/>
      <c r="C12" s="55" t="s">
        <v>10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8"/>
      <c r="P12" s="23"/>
      <c r="Q12" s="23"/>
      <c r="R12" s="11">
        <f>SUM(R10:R11)</f>
        <v>241139</v>
      </c>
    </row>
    <row r="14" spans="2:19" x14ac:dyDescent="0.3">
      <c r="C14" s="14"/>
      <c r="D14" s="14"/>
      <c r="E14" s="15" t="s">
        <v>28</v>
      </c>
      <c r="O14" s="17" t="s">
        <v>33</v>
      </c>
      <c r="P14" s="17" t="s">
        <v>34</v>
      </c>
    </row>
    <row r="15" spans="2:19" x14ac:dyDescent="0.3">
      <c r="B15" s="14"/>
      <c r="C15" s="14"/>
      <c r="D15" s="14"/>
      <c r="E15" s="15" t="s">
        <v>29</v>
      </c>
      <c r="O15" s="34">
        <f>P10</f>
        <v>0</v>
      </c>
      <c r="P15" s="34">
        <f>P11</f>
        <v>0</v>
      </c>
    </row>
    <row r="16" spans="2:19" x14ac:dyDescent="0.3">
      <c r="B16" s="14"/>
      <c r="C16" s="14"/>
      <c r="D16" s="14"/>
      <c r="E16" s="15" t="s">
        <v>30</v>
      </c>
      <c r="O16" s="18" t="s">
        <v>32</v>
      </c>
      <c r="P16" s="19">
        <f>0.6*O15+0.4*P15</f>
        <v>0</v>
      </c>
    </row>
    <row r="17" spans="2:19" x14ac:dyDescent="0.3">
      <c r="B17" s="14"/>
      <c r="C17" s="14"/>
      <c r="D17" s="14"/>
      <c r="E17" s="15" t="s">
        <v>31</v>
      </c>
    </row>
    <row r="18" spans="2:19" x14ac:dyDescent="0.3">
      <c r="B18" s="14"/>
      <c r="C18" s="14"/>
      <c r="D18" s="14"/>
      <c r="E18" s="22"/>
    </row>
    <row r="19" spans="2:19" x14ac:dyDescent="0.3">
      <c r="B19" s="14"/>
      <c r="C19" s="14"/>
      <c r="D19" s="14"/>
      <c r="E19" s="22"/>
    </row>
    <row r="20" spans="2:19" x14ac:dyDescent="0.3">
      <c r="B20" s="59" t="s">
        <v>46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</row>
    <row r="21" spans="2:19" ht="69" x14ac:dyDescent="0.3">
      <c r="B21" s="35" t="s">
        <v>0</v>
      </c>
      <c r="C21" s="35" t="s">
        <v>1</v>
      </c>
      <c r="D21" s="35" t="s">
        <v>38</v>
      </c>
      <c r="E21" s="35" t="s">
        <v>2</v>
      </c>
      <c r="F21" s="35" t="s">
        <v>4</v>
      </c>
      <c r="G21" s="35" t="s">
        <v>5</v>
      </c>
      <c r="H21" s="35" t="s">
        <v>4</v>
      </c>
      <c r="I21" s="35" t="s">
        <v>5</v>
      </c>
      <c r="J21" s="35" t="s">
        <v>4</v>
      </c>
      <c r="K21" s="35" t="s">
        <v>5</v>
      </c>
      <c r="L21" s="35" t="s">
        <v>4</v>
      </c>
      <c r="M21" s="35" t="s">
        <v>5</v>
      </c>
      <c r="N21" s="35" t="s">
        <v>26</v>
      </c>
      <c r="O21" s="35" t="s">
        <v>23</v>
      </c>
      <c r="P21" s="21" t="s">
        <v>25</v>
      </c>
      <c r="Q21" s="35" t="s">
        <v>27</v>
      </c>
      <c r="R21" s="6" t="s">
        <v>9</v>
      </c>
    </row>
    <row r="22" spans="2:19" ht="27.6" x14ac:dyDescent="0.3">
      <c r="B22" s="54">
        <v>2</v>
      </c>
      <c r="C22" s="35">
        <v>1</v>
      </c>
      <c r="D22" s="39">
        <v>150000</v>
      </c>
      <c r="E22" s="45" t="s">
        <v>45</v>
      </c>
      <c r="F22" s="8" t="s">
        <v>3</v>
      </c>
      <c r="G22" s="12">
        <v>0.1</v>
      </c>
      <c r="H22" s="8" t="s">
        <v>3</v>
      </c>
      <c r="I22" s="12">
        <v>0.1</v>
      </c>
      <c r="J22" s="8" t="s">
        <v>3</v>
      </c>
      <c r="K22" s="12">
        <v>0.1</v>
      </c>
      <c r="L22" s="8" t="s">
        <v>3</v>
      </c>
      <c r="M22" s="12"/>
      <c r="N22" s="8" t="s">
        <v>3</v>
      </c>
      <c r="O22" s="38">
        <v>0.1</v>
      </c>
      <c r="P22" s="27"/>
      <c r="Q22" s="20" t="s">
        <v>3</v>
      </c>
      <c r="R22" s="11">
        <f>D22</f>
        <v>150000</v>
      </c>
      <c r="S22" s="16" t="str">
        <f>IF(P22&gt;=O22,"CORRETO","% ABAIXO DO MINIMO")</f>
        <v>% ABAIXO DO MINIMO</v>
      </c>
    </row>
    <row r="23" spans="2:19" ht="27.6" x14ac:dyDescent="0.3">
      <c r="B23" s="54"/>
      <c r="C23" s="35">
        <v>2</v>
      </c>
      <c r="D23" s="35">
        <v>400</v>
      </c>
      <c r="E23" s="45" t="s">
        <v>43</v>
      </c>
      <c r="F23" s="7">
        <v>145</v>
      </c>
      <c r="G23" s="8" t="s">
        <v>3</v>
      </c>
      <c r="H23" s="7">
        <v>130</v>
      </c>
      <c r="I23" s="8" t="s">
        <v>3</v>
      </c>
      <c r="J23" s="7">
        <v>120</v>
      </c>
      <c r="K23" s="8" t="s">
        <v>3</v>
      </c>
      <c r="L23" s="7">
        <v>45</v>
      </c>
      <c r="M23" s="8" t="s">
        <v>3</v>
      </c>
      <c r="N23" s="9">
        <v>95</v>
      </c>
      <c r="O23" s="8" t="s">
        <v>24</v>
      </c>
      <c r="P23" s="27"/>
      <c r="Q23" s="10">
        <f>N23-N23*P23</f>
        <v>95</v>
      </c>
      <c r="R23" s="11">
        <f>Q23*D23</f>
        <v>38000</v>
      </c>
    </row>
    <row r="24" spans="2:19" x14ac:dyDescent="0.3">
      <c r="B24" s="37"/>
      <c r="C24" s="55" t="s">
        <v>11</v>
      </c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8"/>
      <c r="P24" s="36"/>
      <c r="Q24" s="36"/>
      <c r="R24" s="11">
        <f>SUM(R22:R23)</f>
        <v>188000</v>
      </c>
    </row>
    <row r="26" spans="2:19" x14ac:dyDescent="0.3">
      <c r="C26" s="14"/>
      <c r="D26" s="14"/>
      <c r="E26" s="15" t="s">
        <v>28</v>
      </c>
      <c r="O26" s="17" t="s">
        <v>33</v>
      </c>
      <c r="P26" s="17" t="s">
        <v>34</v>
      </c>
    </row>
    <row r="27" spans="2:19" x14ac:dyDescent="0.3">
      <c r="B27" s="14"/>
      <c r="C27" s="14"/>
      <c r="D27" s="14"/>
      <c r="E27" s="15" t="s">
        <v>29</v>
      </c>
      <c r="O27" s="34">
        <f>P22</f>
        <v>0</v>
      </c>
      <c r="P27" s="34">
        <f>P23</f>
        <v>0</v>
      </c>
    </row>
    <row r="28" spans="2:19" x14ac:dyDescent="0.3">
      <c r="B28" s="14"/>
      <c r="C28" s="14"/>
      <c r="D28" s="14"/>
      <c r="E28" s="15" t="s">
        <v>30</v>
      </c>
      <c r="O28" s="18" t="s">
        <v>32</v>
      </c>
      <c r="P28" s="19">
        <f>0.6*O27+0.4*P27</f>
        <v>0</v>
      </c>
    </row>
    <row r="29" spans="2:19" x14ac:dyDescent="0.3">
      <c r="B29" s="14"/>
      <c r="C29" s="14"/>
      <c r="D29" s="14"/>
      <c r="E29" s="15" t="s">
        <v>31</v>
      </c>
    </row>
    <row r="30" spans="2:19" x14ac:dyDescent="0.3">
      <c r="B30" s="14"/>
      <c r="C30" s="14"/>
      <c r="D30" s="14"/>
      <c r="E30" s="22"/>
    </row>
    <row r="31" spans="2:19" x14ac:dyDescent="0.3">
      <c r="B31" s="14"/>
      <c r="C31" s="14"/>
      <c r="D31" s="14"/>
      <c r="E31" s="22"/>
    </row>
    <row r="32" spans="2:19" x14ac:dyDescent="0.3">
      <c r="B32" s="59" t="s">
        <v>44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2:19" ht="69" x14ac:dyDescent="0.3">
      <c r="B33" s="35" t="s">
        <v>0</v>
      </c>
      <c r="C33" s="35" t="s">
        <v>1</v>
      </c>
      <c r="D33" s="35" t="s">
        <v>38</v>
      </c>
      <c r="E33" s="35" t="s">
        <v>2</v>
      </c>
      <c r="F33" s="35" t="s">
        <v>4</v>
      </c>
      <c r="G33" s="35" t="s">
        <v>5</v>
      </c>
      <c r="H33" s="35" t="s">
        <v>4</v>
      </c>
      <c r="I33" s="35" t="s">
        <v>5</v>
      </c>
      <c r="J33" s="35" t="s">
        <v>4</v>
      </c>
      <c r="K33" s="35" t="s">
        <v>5</v>
      </c>
      <c r="L33" s="35" t="s">
        <v>4</v>
      </c>
      <c r="M33" s="35" t="s">
        <v>5</v>
      </c>
      <c r="N33" s="35" t="s">
        <v>26</v>
      </c>
      <c r="O33" s="35" t="s">
        <v>23</v>
      </c>
      <c r="P33" s="21" t="s">
        <v>25</v>
      </c>
      <c r="Q33" s="35" t="s">
        <v>27</v>
      </c>
      <c r="R33" s="6" t="s">
        <v>9</v>
      </c>
    </row>
    <row r="34" spans="2:19" ht="27.6" x14ac:dyDescent="0.3">
      <c r="B34" s="54">
        <v>3</v>
      </c>
      <c r="C34" s="35">
        <v>1</v>
      </c>
      <c r="D34" s="39">
        <v>150000</v>
      </c>
      <c r="E34" s="45" t="s">
        <v>49</v>
      </c>
      <c r="F34" s="8" t="s">
        <v>3</v>
      </c>
      <c r="G34" s="12">
        <v>0.1</v>
      </c>
      <c r="H34" s="8" t="s">
        <v>3</v>
      </c>
      <c r="I34" s="12">
        <v>0.1</v>
      </c>
      <c r="J34" s="8" t="s">
        <v>3</v>
      </c>
      <c r="K34" s="12">
        <v>0.1</v>
      </c>
      <c r="L34" s="8" t="s">
        <v>3</v>
      </c>
      <c r="M34" s="12"/>
      <c r="N34" s="8" t="s">
        <v>3</v>
      </c>
      <c r="O34" s="38">
        <v>0.1</v>
      </c>
      <c r="P34" s="27"/>
      <c r="Q34" s="20" t="s">
        <v>3</v>
      </c>
      <c r="R34" s="11">
        <f>D34</f>
        <v>150000</v>
      </c>
      <c r="S34" s="16" t="str">
        <f>IF(P34&gt;=O34,"CORRETO","% ABAIXO DO MINIMO")</f>
        <v>% ABAIXO DO MINIMO</v>
      </c>
    </row>
    <row r="35" spans="2:19" ht="36.6" customHeight="1" x14ac:dyDescent="0.3">
      <c r="B35" s="54"/>
      <c r="C35" s="35">
        <v>2</v>
      </c>
      <c r="D35" s="35">
        <v>450</v>
      </c>
      <c r="E35" s="45" t="s">
        <v>43</v>
      </c>
      <c r="F35" s="7">
        <v>145</v>
      </c>
      <c r="G35" s="8" t="s">
        <v>3</v>
      </c>
      <c r="H35" s="7">
        <v>130</v>
      </c>
      <c r="I35" s="8" t="s">
        <v>3</v>
      </c>
      <c r="J35" s="7">
        <v>120</v>
      </c>
      <c r="K35" s="8" t="s">
        <v>3</v>
      </c>
      <c r="L35" s="7">
        <v>45</v>
      </c>
      <c r="M35" s="8" t="s">
        <v>3</v>
      </c>
      <c r="N35" s="9">
        <v>95</v>
      </c>
      <c r="O35" s="8" t="s">
        <v>24</v>
      </c>
      <c r="P35" s="27"/>
      <c r="Q35" s="10">
        <f>N35-N35*P35</f>
        <v>95</v>
      </c>
      <c r="R35" s="11">
        <f>Q35*D35</f>
        <v>42750</v>
      </c>
    </row>
    <row r="36" spans="2:19" x14ac:dyDescent="0.3">
      <c r="B36" s="37"/>
      <c r="C36" s="55" t="s">
        <v>12</v>
      </c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8"/>
      <c r="P36" s="36"/>
      <c r="Q36" s="36"/>
      <c r="R36" s="11">
        <f>SUM(R34:R35)</f>
        <v>192750</v>
      </c>
    </row>
    <row r="38" spans="2:19" x14ac:dyDescent="0.3">
      <c r="C38" s="14"/>
      <c r="D38" s="14"/>
      <c r="E38" s="15" t="s">
        <v>28</v>
      </c>
      <c r="O38" s="17" t="s">
        <v>33</v>
      </c>
      <c r="P38" s="17" t="s">
        <v>34</v>
      </c>
    </row>
    <row r="39" spans="2:19" x14ac:dyDescent="0.3">
      <c r="B39" s="14"/>
      <c r="C39" s="14"/>
      <c r="D39" s="14"/>
      <c r="E39" s="15" t="s">
        <v>29</v>
      </c>
      <c r="O39" s="34">
        <f>P34</f>
        <v>0</v>
      </c>
      <c r="P39" s="34">
        <f>P35</f>
        <v>0</v>
      </c>
    </row>
    <row r="40" spans="2:19" x14ac:dyDescent="0.3">
      <c r="B40" s="14"/>
      <c r="C40" s="14"/>
      <c r="D40" s="14"/>
      <c r="E40" s="15" t="s">
        <v>30</v>
      </c>
      <c r="O40" s="18" t="s">
        <v>32</v>
      </c>
      <c r="P40" s="19">
        <f>0.6*O39+0.4*P39</f>
        <v>0</v>
      </c>
    </row>
    <row r="41" spans="2:19" x14ac:dyDescent="0.3">
      <c r="B41" s="14"/>
      <c r="C41" s="14"/>
      <c r="D41" s="14"/>
      <c r="E41" s="15" t="s">
        <v>31</v>
      </c>
    </row>
    <row r="42" spans="2:19" x14ac:dyDescent="0.3">
      <c r="B42" s="14"/>
      <c r="C42" s="14"/>
      <c r="D42" s="14"/>
      <c r="E42" s="22"/>
    </row>
    <row r="43" spans="2:19" x14ac:dyDescent="0.3">
      <c r="B43" s="14"/>
      <c r="C43" s="14"/>
      <c r="D43" s="14"/>
      <c r="E43" s="22"/>
    </row>
    <row r="44" spans="2:19" x14ac:dyDescent="0.3">
      <c r="B44" s="59" t="s">
        <v>47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19" ht="69" x14ac:dyDescent="0.3">
      <c r="B45" s="35" t="s">
        <v>0</v>
      </c>
      <c r="C45" s="35" t="s">
        <v>1</v>
      </c>
      <c r="D45" s="35" t="s">
        <v>38</v>
      </c>
      <c r="E45" s="35" t="s">
        <v>2</v>
      </c>
      <c r="F45" s="35" t="s">
        <v>4</v>
      </c>
      <c r="G45" s="35" t="s">
        <v>5</v>
      </c>
      <c r="H45" s="35" t="s">
        <v>4</v>
      </c>
      <c r="I45" s="35" t="s">
        <v>5</v>
      </c>
      <c r="J45" s="35" t="s">
        <v>4</v>
      </c>
      <c r="K45" s="35" t="s">
        <v>5</v>
      </c>
      <c r="L45" s="35" t="s">
        <v>4</v>
      </c>
      <c r="M45" s="35" t="s">
        <v>5</v>
      </c>
      <c r="N45" s="35" t="s">
        <v>26</v>
      </c>
      <c r="O45" s="35" t="s">
        <v>23</v>
      </c>
      <c r="P45" s="21" t="s">
        <v>25</v>
      </c>
      <c r="Q45" s="35" t="s">
        <v>27</v>
      </c>
      <c r="R45" s="6" t="s">
        <v>9</v>
      </c>
    </row>
    <row r="46" spans="2:19" ht="27.6" x14ac:dyDescent="0.3">
      <c r="B46" s="54">
        <v>4</v>
      </c>
      <c r="C46" s="35">
        <v>1</v>
      </c>
      <c r="D46" s="39">
        <v>150000</v>
      </c>
      <c r="E46" s="45" t="s">
        <v>50</v>
      </c>
      <c r="F46" s="8" t="s">
        <v>3</v>
      </c>
      <c r="G46" s="12">
        <v>0.1</v>
      </c>
      <c r="H46" s="8" t="s">
        <v>3</v>
      </c>
      <c r="I46" s="12">
        <v>0.1</v>
      </c>
      <c r="J46" s="8" t="s">
        <v>3</v>
      </c>
      <c r="K46" s="12">
        <v>0.1</v>
      </c>
      <c r="L46" s="8" t="s">
        <v>3</v>
      </c>
      <c r="M46" s="12"/>
      <c r="N46" s="8" t="s">
        <v>3</v>
      </c>
      <c r="O46" s="38">
        <v>0.12</v>
      </c>
      <c r="P46" s="27"/>
      <c r="Q46" s="20" t="s">
        <v>3</v>
      </c>
      <c r="R46" s="11">
        <f>D46</f>
        <v>150000</v>
      </c>
      <c r="S46" s="16" t="str">
        <f>IF(P46&gt;=O46,"CORRETO","% ABAIXO DO MINIMO")</f>
        <v>% ABAIXO DO MINIMO</v>
      </c>
    </row>
    <row r="47" spans="2:19" ht="27.6" x14ac:dyDescent="0.3">
      <c r="B47" s="54"/>
      <c r="C47" s="35">
        <v>2</v>
      </c>
      <c r="D47" s="35">
        <v>400</v>
      </c>
      <c r="E47" s="45" t="s">
        <v>43</v>
      </c>
      <c r="F47" s="7">
        <v>145</v>
      </c>
      <c r="G47" s="8" t="s">
        <v>3</v>
      </c>
      <c r="H47" s="7">
        <v>130</v>
      </c>
      <c r="I47" s="8" t="s">
        <v>3</v>
      </c>
      <c r="J47" s="7">
        <v>120</v>
      </c>
      <c r="K47" s="8" t="s">
        <v>3</v>
      </c>
      <c r="L47" s="7">
        <v>45</v>
      </c>
      <c r="M47" s="8" t="s">
        <v>3</v>
      </c>
      <c r="N47" s="9">
        <v>98.39</v>
      </c>
      <c r="O47" s="8" t="s">
        <v>24</v>
      </c>
      <c r="P47" s="27"/>
      <c r="Q47" s="10">
        <f>N47-N47*P47</f>
        <v>98.39</v>
      </c>
      <c r="R47" s="11">
        <f>Q47*D47</f>
        <v>39356</v>
      </c>
    </row>
    <row r="48" spans="2:19" x14ac:dyDescent="0.3">
      <c r="B48" s="37"/>
      <c r="C48" s="55" t="s">
        <v>13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8"/>
      <c r="P48" s="36"/>
      <c r="Q48" s="36"/>
      <c r="R48" s="11">
        <f>SUM(R46:R47)</f>
        <v>189356</v>
      </c>
    </row>
    <row r="50" spans="2:19" x14ac:dyDescent="0.3">
      <c r="C50" s="14"/>
      <c r="D50" s="14"/>
      <c r="E50" s="15" t="s">
        <v>28</v>
      </c>
      <c r="O50" s="17" t="s">
        <v>33</v>
      </c>
      <c r="P50" s="17" t="s">
        <v>34</v>
      </c>
    </row>
    <row r="51" spans="2:19" x14ac:dyDescent="0.3">
      <c r="B51" s="14"/>
      <c r="C51" s="14"/>
      <c r="D51" s="14"/>
      <c r="E51" s="15" t="s">
        <v>29</v>
      </c>
      <c r="O51" s="34">
        <f>P46</f>
        <v>0</v>
      </c>
      <c r="P51" s="34">
        <f>P47</f>
        <v>0</v>
      </c>
    </row>
    <row r="52" spans="2:19" x14ac:dyDescent="0.3">
      <c r="B52" s="14"/>
      <c r="C52" s="14"/>
      <c r="D52" s="14"/>
      <c r="E52" s="15" t="s">
        <v>30</v>
      </c>
      <c r="O52" s="18" t="s">
        <v>32</v>
      </c>
      <c r="P52" s="19">
        <f>0.6*O51+0.4*P51</f>
        <v>0</v>
      </c>
    </row>
    <row r="53" spans="2:19" x14ac:dyDescent="0.3">
      <c r="B53" s="14"/>
      <c r="C53" s="14"/>
      <c r="D53" s="14"/>
      <c r="E53" s="15" t="s">
        <v>31</v>
      </c>
    </row>
    <row r="54" spans="2:19" x14ac:dyDescent="0.3">
      <c r="B54" s="14"/>
      <c r="C54" s="14"/>
      <c r="D54" s="14"/>
      <c r="E54" s="22"/>
    </row>
    <row r="55" spans="2:19" x14ac:dyDescent="0.3">
      <c r="B55" s="14"/>
      <c r="C55" s="14"/>
      <c r="D55" s="14"/>
      <c r="E55" s="22"/>
    </row>
    <row r="56" spans="2:19" x14ac:dyDescent="0.3">
      <c r="B56" s="59" t="s">
        <v>48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2:19" ht="69" x14ac:dyDescent="0.3">
      <c r="B57" s="35" t="s">
        <v>0</v>
      </c>
      <c r="C57" s="35" t="s">
        <v>1</v>
      </c>
      <c r="D57" s="35" t="s">
        <v>38</v>
      </c>
      <c r="E57" s="35" t="s">
        <v>2</v>
      </c>
      <c r="F57" s="35" t="s">
        <v>4</v>
      </c>
      <c r="G57" s="35" t="s">
        <v>5</v>
      </c>
      <c r="H57" s="35" t="s">
        <v>4</v>
      </c>
      <c r="I57" s="35" t="s">
        <v>5</v>
      </c>
      <c r="J57" s="35" t="s">
        <v>4</v>
      </c>
      <c r="K57" s="35" t="s">
        <v>5</v>
      </c>
      <c r="L57" s="35" t="s">
        <v>4</v>
      </c>
      <c r="M57" s="35" t="s">
        <v>5</v>
      </c>
      <c r="N57" s="35" t="s">
        <v>26</v>
      </c>
      <c r="O57" s="35" t="s">
        <v>23</v>
      </c>
      <c r="P57" s="21" t="s">
        <v>25</v>
      </c>
      <c r="Q57" s="35" t="s">
        <v>27</v>
      </c>
      <c r="R57" s="6" t="s">
        <v>9</v>
      </c>
    </row>
    <row r="58" spans="2:19" ht="27.6" x14ac:dyDescent="0.3">
      <c r="B58" s="54">
        <v>5</v>
      </c>
      <c r="C58" s="35">
        <v>1</v>
      </c>
      <c r="D58" s="39">
        <v>150000</v>
      </c>
      <c r="E58" s="45" t="s">
        <v>51</v>
      </c>
      <c r="F58" s="8" t="s">
        <v>3</v>
      </c>
      <c r="G58" s="12">
        <v>0.1</v>
      </c>
      <c r="H58" s="8" t="s">
        <v>3</v>
      </c>
      <c r="I58" s="12">
        <v>0.1</v>
      </c>
      <c r="J58" s="8" t="s">
        <v>3</v>
      </c>
      <c r="K58" s="12">
        <v>0.1</v>
      </c>
      <c r="L58" s="8" t="s">
        <v>3</v>
      </c>
      <c r="M58" s="12"/>
      <c r="N58" s="8" t="s">
        <v>3</v>
      </c>
      <c r="O58" s="38">
        <v>0.14000000000000001</v>
      </c>
      <c r="P58" s="27"/>
      <c r="Q58" s="20" t="s">
        <v>3</v>
      </c>
      <c r="R58" s="11">
        <f>D58</f>
        <v>150000</v>
      </c>
      <c r="S58" s="16" t="str">
        <f>IF(P58&gt;=O58,"CORRETO","% ABAIXO DO MINIMO")</f>
        <v>% ABAIXO DO MINIMO</v>
      </c>
    </row>
    <row r="59" spans="2:19" ht="34.950000000000003" customHeight="1" x14ac:dyDescent="0.3">
      <c r="B59" s="54"/>
      <c r="C59" s="35">
        <v>2</v>
      </c>
      <c r="D59" s="35">
        <v>500</v>
      </c>
      <c r="E59" s="45" t="s">
        <v>43</v>
      </c>
      <c r="F59" s="7">
        <v>145</v>
      </c>
      <c r="G59" s="8" t="s">
        <v>3</v>
      </c>
      <c r="H59" s="7">
        <v>130</v>
      </c>
      <c r="I59" s="8" t="s">
        <v>3</v>
      </c>
      <c r="J59" s="7">
        <v>120</v>
      </c>
      <c r="K59" s="8" t="s">
        <v>3</v>
      </c>
      <c r="L59" s="7">
        <v>45</v>
      </c>
      <c r="M59" s="8" t="s">
        <v>3</v>
      </c>
      <c r="N59" s="9">
        <v>105.1</v>
      </c>
      <c r="O59" s="8" t="s">
        <v>24</v>
      </c>
      <c r="P59" s="27"/>
      <c r="Q59" s="10">
        <f>N59-N59*P59</f>
        <v>105.1</v>
      </c>
      <c r="R59" s="11">
        <f>Q59*D59</f>
        <v>52550</v>
      </c>
      <c r="S59" s="16"/>
    </row>
    <row r="60" spans="2:19" x14ac:dyDescent="0.3">
      <c r="B60" s="37"/>
      <c r="C60" s="55" t="s">
        <v>14</v>
      </c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8"/>
      <c r="P60" s="36"/>
      <c r="Q60" s="36"/>
      <c r="R60" s="11">
        <f>SUM(R58:R59)</f>
        <v>202550</v>
      </c>
    </row>
    <row r="62" spans="2:19" x14ac:dyDescent="0.3">
      <c r="C62" s="14"/>
      <c r="D62" s="14"/>
      <c r="E62" s="15" t="s">
        <v>28</v>
      </c>
      <c r="O62" s="17" t="s">
        <v>33</v>
      </c>
      <c r="P62" s="17" t="s">
        <v>34</v>
      </c>
    </row>
    <row r="63" spans="2:19" x14ac:dyDescent="0.3">
      <c r="B63" s="14"/>
      <c r="C63" s="14"/>
      <c r="D63" s="14"/>
      <c r="E63" s="15" t="s">
        <v>29</v>
      </c>
      <c r="O63" s="34">
        <f>P58</f>
        <v>0</v>
      </c>
      <c r="P63" s="34">
        <f>SUM(P59:P59)/2</f>
        <v>0</v>
      </c>
    </row>
    <row r="64" spans="2:19" x14ac:dyDescent="0.3">
      <c r="B64" s="14"/>
      <c r="C64" s="14"/>
      <c r="D64" s="14"/>
      <c r="E64" s="15" t="s">
        <v>30</v>
      </c>
      <c r="O64" s="18" t="s">
        <v>32</v>
      </c>
      <c r="P64" s="19">
        <f>0.6*O63+0.4*P63</f>
        <v>0</v>
      </c>
    </row>
    <row r="65" spans="2:19" x14ac:dyDescent="0.3">
      <c r="B65" s="14"/>
      <c r="C65" s="14"/>
      <c r="D65" s="14"/>
      <c r="E65" s="15" t="s">
        <v>31</v>
      </c>
    </row>
    <row r="66" spans="2:19" x14ac:dyDescent="0.3">
      <c r="B66" s="14"/>
      <c r="C66" s="14"/>
      <c r="D66" s="14"/>
      <c r="E66" s="22"/>
    </row>
    <row r="67" spans="2:19" x14ac:dyDescent="0.3">
      <c r="B67" s="14"/>
      <c r="C67" s="14"/>
      <c r="D67" s="14"/>
      <c r="E67" s="22"/>
    </row>
    <row r="68" spans="2:19" x14ac:dyDescent="0.3">
      <c r="B68" s="59" t="s">
        <v>52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2:19" ht="69" x14ac:dyDescent="0.3">
      <c r="B69" s="35" t="s">
        <v>0</v>
      </c>
      <c r="C69" s="35" t="s">
        <v>1</v>
      </c>
      <c r="D69" s="35" t="s">
        <v>38</v>
      </c>
      <c r="E69" s="35" t="s">
        <v>2</v>
      </c>
      <c r="F69" s="35" t="s">
        <v>4</v>
      </c>
      <c r="G69" s="35" t="s">
        <v>5</v>
      </c>
      <c r="H69" s="35" t="s">
        <v>4</v>
      </c>
      <c r="I69" s="35" t="s">
        <v>5</v>
      </c>
      <c r="J69" s="35" t="s">
        <v>4</v>
      </c>
      <c r="K69" s="35" t="s">
        <v>5</v>
      </c>
      <c r="L69" s="35" t="s">
        <v>4</v>
      </c>
      <c r="M69" s="35" t="s">
        <v>5</v>
      </c>
      <c r="N69" s="35" t="s">
        <v>26</v>
      </c>
      <c r="O69" s="35" t="s">
        <v>23</v>
      </c>
      <c r="P69" s="21" t="s">
        <v>25</v>
      </c>
      <c r="Q69" s="35" t="s">
        <v>27</v>
      </c>
      <c r="R69" s="6" t="s">
        <v>9</v>
      </c>
    </row>
    <row r="70" spans="2:19" ht="27.6" x14ac:dyDescent="0.3">
      <c r="B70" s="54">
        <v>6</v>
      </c>
      <c r="C70" s="35">
        <v>1</v>
      </c>
      <c r="D70" s="39">
        <v>25000</v>
      </c>
      <c r="E70" s="45" t="s">
        <v>53</v>
      </c>
      <c r="F70" s="8" t="s">
        <v>3</v>
      </c>
      <c r="G70" s="12">
        <v>0.1</v>
      </c>
      <c r="H70" s="8" t="s">
        <v>3</v>
      </c>
      <c r="I70" s="12">
        <v>0.1</v>
      </c>
      <c r="J70" s="8" t="s">
        <v>3</v>
      </c>
      <c r="K70" s="12">
        <v>0.1</v>
      </c>
      <c r="L70" s="8" t="s">
        <v>3</v>
      </c>
      <c r="M70" s="12"/>
      <c r="N70" s="8" t="s">
        <v>3</v>
      </c>
      <c r="O70" s="38">
        <v>0.1</v>
      </c>
      <c r="P70" s="27"/>
      <c r="Q70" s="20" t="s">
        <v>3</v>
      </c>
      <c r="R70" s="11">
        <f>D70</f>
        <v>25000</v>
      </c>
      <c r="S70" s="16" t="str">
        <f>IF(P70&gt;=O70,"CORRETO","% ABAIXO DO MINIMO")</f>
        <v>% ABAIXO DO MINIMO</v>
      </c>
    </row>
    <row r="71" spans="2:19" ht="27.6" x14ac:dyDescent="0.3">
      <c r="B71" s="54"/>
      <c r="C71" s="35">
        <v>2</v>
      </c>
      <c r="D71" s="35">
        <v>150</v>
      </c>
      <c r="E71" s="45" t="s">
        <v>43</v>
      </c>
      <c r="F71" s="7">
        <v>145</v>
      </c>
      <c r="G71" s="8" t="s">
        <v>3</v>
      </c>
      <c r="H71" s="7">
        <v>130</v>
      </c>
      <c r="I71" s="8" t="s">
        <v>3</v>
      </c>
      <c r="J71" s="7">
        <v>120</v>
      </c>
      <c r="K71" s="8" t="s">
        <v>3</v>
      </c>
      <c r="L71" s="7">
        <v>45</v>
      </c>
      <c r="M71" s="8" t="s">
        <v>3</v>
      </c>
      <c r="N71" s="9">
        <v>95</v>
      </c>
      <c r="O71" s="8" t="s">
        <v>24</v>
      </c>
      <c r="P71" s="27"/>
      <c r="Q71" s="10">
        <f>N71-N71*P71</f>
        <v>95</v>
      </c>
      <c r="R71" s="11">
        <f>Q71*D71</f>
        <v>14250</v>
      </c>
    </row>
    <row r="72" spans="2:19" x14ac:dyDescent="0.3">
      <c r="B72" s="37"/>
      <c r="C72" s="55" t="s">
        <v>15</v>
      </c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8"/>
      <c r="P72" s="36"/>
      <c r="Q72" s="36"/>
      <c r="R72" s="11">
        <f>SUM(R70:R71)</f>
        <v>39250</v>
      </c>
    </row>
    <row r="74" spans="2:19" x14ac:dyDescent="0.3">
      <c r="C74" s="14"/>
      <c r="D74" s="14"/>
      <c r="E74" s="15" t="s">
        <v>28</v>
      </c>
      <c r="O74" s="17" t="s">
        <v>33</v>
      </c>
      <c r="P74" s="17" t="s">
        <v>34</v>
      </c>
    </row>
    <row r="75" spans="2:19" x14ac:dyDescent="0.3">
      <c r="B75" s="14"/>
      <c r="C75" s="14"/>
      <c r="D75" s="14"/>
      <c r="E75" s="15" t="s">
        <v>29</v>
      </c>
      <c r="O75" s="34">
        <f>P70</f>
        <v>0</v>
      </c>
      <c r="P75" s="34">
        <f>P71</f>
        <v>0</v>
      </c>
    </row>
    <row r="76" spans="2:19" x14ac:dyDescent="0.3">
      <c r="B76" s="14"/>
      <c r="C76" s="14"/>
      <c r="D76" s="14"/>
      <c r="E76" s="15" t="s">
        <v>30</v>
      </c>
      <c r="O76" s="18" t="s">
        <v>32</v>
      </c>
      <c r="P76" s="19">
        <f>0.6*O75+0.4*P75</f>
        <v>0</v>
      </c>
    </row>
    <row r="77" spans="2:19" x14ac:dyDescent="0.3">
      <c r="B77" s="14"/>
      <c r="C77" s="14"/>
      <c r="D77" s="14"/>
      <c r="E77" s="15" t="s">
        <v>31</v>
      </c>
    </row>
    <row r="78" spans="2:19" x14ac:dyDescent="0.3">
      <c r="B78" s="14"/>
      <c r="C78" s="14"/>
      <c r="D78" s="14"/>
      <c r="E78" s="22"/>
    </row>
    <row r="79" spans="2:19" x14ac:dyDescent="0.3">
      <c r="B79" s="14"/>
      <c r="C79" s="14"/>
      <c r="D79" s="14"/>
      <c r="E79" s="22"/>
    </row>
    <row r="80" spans="2:19" x14ac:dyDescent="0.3">
      <c r="B80" s="59" t="s">
        <v>54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</row>
    <row r="81" spans="2:19" ht="69" x14ac:dyDescent="0.3">
      <c r="B81" s="35" t="s">
        <v>0</v>
      </c>
      <c r="C81" s="35" t="s">
        <v>1</v>
      </c>
      <c r="D81" s="35" t="s">
        <v>38</v>
      </c>
      <c r="E81" s="35" t="s">
        <v>2</v>
      </c>
      <c r="F81" s="35" t="s">
        <v>4</v>
      </c>
      <c r="G81" s="35" t="s">
        <v>5</v>
      </c>
      <c r="H81" s="35" t="s">
        <v>4</v>
      </c>
      <c r="I81" s="35" t="s">
        <v>5</v>
      </c>
      <c r="J81" s="35" t="s">
        <v>4</v>
      </c>
      <c r="K81" s="35" t="s">
        <v>5</v>
      </c>
      <c r="L81" s="35" t="s">
        <v>4</v>
      </c>
      <c r="M81" s="35" t="s">
        <v>5</v>
      </c>
      <c r="N81" s="35" t="s">
        <v>26</v>
      </c>
      <c r="O81" s="35" t="s">
        <v>23</v>
      </c>
      <c r="P81" s="21" t="s">
        <v>25</v>
      </c>
      <c r="Q81" s="35" t="s">
        <v>27</v>
      </c>
      <c r="R81" s="6" t="s">
        <v>9</v>
      </c>
    </row>
    <row r="82" spans="2:19" ht="27.6" x14ac:dyDescent="0.3">
      <c r="B82" s="54">
        <v>7</v>
      </c>
      <c r="C82" s="35">
        <v>1</v>
      </c>
      <c r="D82" s="39">
        <v>200000</v>
      </c>
      <c r="E82" s="45" t="s">
        <v>59</v>
      </c>
      <c r="F82" s="8" t="s">
        <v>3</v>
      </c>
      <c r="G82" s="12">
        <v>0.1</v>
      </c>
      <c r="H82" s="8" t="s">
        <v>3</v>
      </c>
      <c r="I82" s="12">
        <v>0.1</v>
      </c>
      <c r="J82" s="8" t="s">
        <v>3</v>
      </c>
      <c r="K82" s="12">
        <v>0.1</v>
      </c>
      <c r="L82" s="8" t="s">
        <v>3</v>
      </c>
      <c r="M82" s="12"/>
      <c r="N82" s="8" t="s">
        <v>3</v>
      </c>
      <c r="O82" s="38">
        <v>0.08</v>
      </c>
      <c r="P82" s="27"/>
      <c r="Q82" s="20" t="s">
        <v>3</v>
      </c>
      <c r="R82" s="11">
        <f>D82</f>
        <v>200000</v>
      </c>
      <c r="S82" s="16" t="str">
        <f>IF(P82&gt;=O82,"CORRETO","% ABAIXO DO MINIMO")</f>
        <v>% ABAIXO DO MINIMO</v>
      </c>
    </row>
    <row r="83" spans="2:19" ht="27.6" x14ac:dyDescent="0.3">
      <c r="B83" s="54"/>
      <c r="C83" s="35">
        <v>2</v>
      </c>
      <c r="D83" s="35">
        <v>800</v>
      </c>
      <c r="E83" s="45" t="s">
        <v>60</v>
      </c>
      <c r="F83" s="7">
        <v>145</v>
      </c>
      <c r="G83" s="8" t="s">
        <v>3</v>
      </c>
      <c r="H83" s="7">
        <v>130</v>
      </c>
      <c r="I83" s="8" t="s">
        <v>3</v>
      </c>
      <c r="J83" s="7">
        <v>120</v>
      </c>
      <c r="K83" s="8" t="s">
        <v>3</v>
      </c>
      <c r="L83" s="7">
        <v>45</v>
      </c>
      <c r="M83" s="8" t="s">
        <v>3</v>
      </c>
      <c r="N83" s="9">
        <v>108.67</v>
      </c>
      <c r="O83" s="8" t="s">
        <v>24</v>
      </c>
      <c r="P83" s="27"/>
      <c r="Q83" s="10">
        <f>N83-N83*P83</f>
        <v>108.67</v>
      </c>
      <c r="R83" s="11">
        <f>Q83*D83</f>
        <v>86936</v>
      </c>
    </row>
    <row r="84" spans="2:19" x14ac:dyDescent="0.3">
      <c r="B84" s="37"/>
      <c r="C84" s="55" t="s">
        <v>16</v>
      </c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8"/>
      <c r="P84" s="36"/>
      <c r="Q84" s="36"/>
      <c r="R84" s="11">
        <f>SUM(R82:R83)</f>
        <v>286936</v>
      </c>
    </row>
    <row r="86" spans="2:19" x14ac:dyDescent="0.3">
      <c r="C86" s="14"/>
      <c r="D86" s="14"/>
      <c r="E86" s="15" t="s">
        <v>28</v>
      </c>
      <c r="O86" s="17" t="s">
        <v>33</v>
      </c>
      <c r="P86" s="17" t="s">
        <v>34</v>
      </c>
    </row>
    <row r="87" spans="2:19" x14ac:dyDescent="0.3">
      <c r="B87" s="14"/>
      <c r="C87" s="14"/>
      <c r="D87" s="14"/>
      <c r="E87" s="15" t="s">
        <v>29</v>
      </c>
      <c r="O87" s="34">
        <f>P82</f>
        <v>0</v>
      </c>
      <c r="P87" s="34">
        <f>P83</f>
        <v>0</v>
      </c>
    </row>
    <row r="88" spans="2:19" x14ac:dyDescent="0.3">
      <c r="B88" s="14"/>
      <c r="C88" s="14"/>
      <c r="D88" s="14"/>
      <c r="E88" s="15" t="s">
        <v>30</v>
      </c>
      <c r="O88" s="18" t="s">
        <v>32</v>
      </c>
      <c r="P88" s="19">
        <f>0.6*O87+0.4*P87</f>
        <v>0</v>
      </c>
    </row>
    <row r="89" spans="2:19" x14ac:dyDescent="0.3">
      <c r="B89" s="14"/>
      <c r="C89" s="14"/>
      <c r="D89" s="14"/>
      <c r="E89" s="15" t="s">
        <v>31</v>
      </c>
    </row>
    <row r="92" spans="2:19" x14ac:dyDescent="0.3">
      <c r="B92" s="59" t="s">
        <v>55</v>
      </c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  <c r="P92" s="59"/>
      <c r="Q92" s="59"/>
      <c r="R92" s="59"/>
    </row>
    <row r="93" spans="2:19" ht="69" x14ac:dyDescent="0.3">
      <c r="B93" s="35" t="s">
        <v>0</v>
      </c>
      <c r="C93" s="35" t="s">
        <v>1</v>
      </c>
      <c r="D93" s="35" t="s">
        <v>38</v>
      </c>
      <c r="E93" s="35" t="s">
        <v>2</v>
      </c>
      <c r="F93" s="35" t="s">
        <v>4</v>
      </c>
      <c r="G93" s="35" t="s">
        <v>5</v>
      </c>
      <c r="H93" s="35" t="s">
        <v>4</v>
      </c>
      <c r="I93" s="35" t="s">
        <v>5</v>
      </c>
      <c r="J93" s="35" t="s">
        <v>4</v>
      </c>
      <c r="K93" s="35" t="s">
        <v>5</v>
      </c>
      <c r="L93" s="35" t="s">
        <v>4</v>
      </c>
      <c r="M93" s="35" t="s">
        <v>5</v>
      </c>
      <c r="N93" s="35" t="s">
        <v>26</v>
      </c>
      <c r="O93" s="35" t="s">
        <v>23</v>
      </c>
      <c r="P93" s="21" t="s">
        <v>25</v>
      </c>
      <c r="Q93" s="35" t="s">
        <v>27</v>
      </c>
      <c r="R93" s="6" t="s">
        <v>9</v>
      </c>
    </row>
    <row r="94" spans="2:19" ht="27.6" x14ac:dyDescent="0.3">
      <c r="B94" s="54">
        <v>8</v>
      </c>
      <c r="C94" s="35">
        <v>1</v>
      </c>
      <c r="D94" s="39">
        <v>120000</v>
      </c>
      <c r="E94" s="45" t="s">
        <v>61</v>
      </c>
      <c r="F94" s="8" t="s">
        <v>3</v>
      </c>
      <c r="G94" s="12">
        <v>0.1</v>
      </c>
      <c r="H94" s="8" t="s">
        <v>3</v>
      </c>
      <c r="I94" s="12">
        <v>0.1</v>
      </c>
      <c r="J94" s="8" t="s">
        <v>3</v>
      </c>
      <c r="K94" s="12">
        <v>0.1</v>
      </c>
      <c r="L94" s="8" t="s">
        <v>3</v>
      </c>
      <c r="M94" s="12"/>
      <c r="N94" s="8" t="s">
        <v>3</v>
      </c>
      <c r="O94" s="38">
        <v>0.1</v>
      </c>
      <c r="P94" s="27"/>
      <c r="Q94" s="20" t="s">
        <v>3</v>
      </c>
      <c r="R94" s="11">
        <f>D94</f>
        <v>120000</v>
      </c>
      <c r="S94" s="16" t="str">
        <f>IF(P94&gt;=O94,"CORRETO","% ABAIXO DO MINIMO")</f>
        <v>% ABAIXO DO MINIMO</v>
      </c>
    </row>
    <row r="95" spans="2:19" ht="37.5" customHeight="1" x14ac:dyDescent="0.3">
      <c r="B95" s="54"/>
      <c r="C95" s="35">
        <v>2</v>
      </c>
      <c r="D95" s="35">
        <v>450</v>
      </c>
      <c r="E95" s="45" t="s">
        <v>62</v>
      </c>
      <c r="F95" s="7">
        <v>145</v>
      </c>
      <c r="G95" s="8" t="s">
        <v>3</v>
      </c>
      <c r="H95" s="7">
        <v>130</v>
      </c>
      <c r="I95" s="8" t="s">
        <v>3</v>
      </c>
      <c r="J95" s="7">
        <v>120</v>
      </c>
      <c r="K95" s="8" t="s">
        <v>3</v>
      </c>
      <c r="L95" s="7">
        <v>45</v>
      </c>
      <c r="M95" s="8" t="s">
        <v>3</v>
      </c>
      <c r="N95" s="9">
        <v>95.67</v>
      </c>
      <c r="O95" s="8" t="s">
        <v>24</v>
      </c>
      <c r="P95" s="27"/>
      <c r="Q95" s="10">
        <f>N95-N95*P95</f>
        <v>95.67</v>
      </c>
      <c r="R95" s="11">
        <f>Q95*D95</f>
        <v>43051.5</v>
      </c>
    </row>
    <row r="96" spans="2:19" x14ac:dyDescent="0.3">
      <c r="B96" s="37"/>
      <c r="C96" s="55" t="s">
        <v>17</v>
      </c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8"/>
      <c r="P96" s="36"/>
      <c r="Q96" s="36"/>
      <c r="R96" s="11">
        <f>SUM(R94:R95)</f>
        <v>163051.5</v>
      </c>
    </row>
    <row r="98" spans="2:19" x14ac:dyDescent="0.3">
      <c r="C98" s="14"/>
      <c r="D98" s="14"/>
      <c r="E98" s="15" t="s">
        <v>28</v>
      </c>
      <c r="O98" s="17" t="s">
        <v>33</v>
      </c>
      <c r="P98" s="17" t="s">
        <v>34</v>
      </c>
    </row>
    <row r="99" spans="2:19" x14ac:dyDescent="0.3">
      <c r="B99" s="14"/>
      <c r="C99" s="14"/>
      <c r="D99" s="14"/>
      <c r="E99" s="15" t="s">
        <v>29</v>
      </c>
      <c r="O99" s="34">
        <f>P94</f>
        <v>0</v>
      </c>
      <c r="P99" s="34">
        <f>P95</f>
        <v>0</v>
      </c>
    </row>
    <row r="100" spans="2:19" x14ac:dyDescent="0.3">
      <c r="B100" s="14"/>
      <c r="C100" s="14"/>
      <c r="D100" s="14"/>
      <c r="E100" s="15" t="s">
        <v>30</v>
      </c>
      <c r="O100" s="18" t="s">
        <v>32</v>
      </c>
      <c r="P100" s="19">
        <f>0.6*O99+0.4*P99</f>
        <v>0</v>
      </c>
    </row>
    <row r="101" spans="2:19" x14ac:dyDescent="0.3">
      <c r="B101" s="14"/>
      <c r="C101" s="14"/>
      <c r="D101" s="14"/>
      <c r="E101" s="15" t="s">
        <v>31</v>
      </c>
    </row>
    <row r="104" spans="2:19" ht="13.95" customHeight="1" x14ac:dyDescent="0.3">
      <c r="B104" s="59" t="s">
        <v>56</v>
      </c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  <c r="O104" s="59"/>
      <c r="P104" s="59"/>
      <c r="Q104" s="59"/>
      <c r="R104" s="59"/>
    </row>
    <row r="105" spans="2:19" ht="69" x14ac:dyDescent="0.3">
      <c r="B105" s="35" t="s">
        <v>0</v>
      </c>
      <c r="C105" s="35" t="s">
        <v>1</v>
      </c>
      <c r="D105" s="35" t="s">
        <v>38</v>
      </c>
      <c r="E105" s="35" t="s">
        <v>2</v>
      </c>
      <c r="F105" s="35" t="s">
        <v>4</v>
      </c>
      <c r="G105" s="35" t="s">
        <v>5</v>
      </c>
      <c r="H105" s="35" t="s">
        <v>4</v>
      </c>
      <c r="I105" s="35" t="s">
        <v>5</v>
      </c>
      <c r="J105" s="35" t="s">
        <v>4</v>
      </c>
      <c r="K105" s="35" t="s">
        <v>5</v>
      </c>
      <c r="L105" s="35" t="s">
        <v>4</v>
      </c>
      <c r="M105" s="35" t="s">
        <v>5</v>
      </c>
      <c r="N105" s="35" t="s">
        <v>26</v>
      </c>
      <c r="O105" s="35" t="s">
        <v>23</v>
      </c>
      <c r="P105" s="21" t="s">
        <v>25</v>
      </c>
      <c r="Q105" s="35" t="s">
        <v>27</v>
      </c>
      <c r="R105" s="6" t="s">
        <v>9</v>
      </c>
    </row>
    <row r="106" spans="2:19" ht="27.6" x14ac:dyDescent="0.3">
      <c r="B106" s="54">
        <v>9</v>
      </c>
      <c r="C106" s="35">
        <v>1</v>
      </c>
      <c r="D106" s="39">
        <v>100000</v>
      </c>
      <c r="E106" s="45" t="s">
        <v>61</v>
      </c>
      <c r="F106" s="8" t="s">
        <v>3</v>
      </c>
      <c r="G106" s="12">
        <v>0.1</v>
      </c>
      <c r="H106" s="8" t="s">
        <v>3</v>
      </c>
      <c r="I106" s="12">
        <v>0.1</v>
      </c>
      <c r="J106" s="8" t="s">
        <v>3</v>
      </c>
      <c r="K106" s="12">
        <v>0.1</v>
      </c>
      <c r="L106" s="8" t="s">
        <v>3</v>
      </c>
      <c r="M106" s="12"/>
      <c r="N106" s="8" t="s">
        <v>3</v>
      </c>
      <c r="O106" s="38">
        <v>0.08</v>
      </c>
      <c r="P106" s="27"/>
      <c r="Q106" s="20" t="s">
        <v>3</v>
      </c>
      <c r="R106" s="11">
        <f>D106</f>
        <v>100000</v>
      </c>
      <c r="S106" s="16" t="str">
        <f>IF(P106&gt;=O106,"CORRETO","% ABAIXO DO MINIMO")</f>
        <v>% ABAIXO DO MINIMO</v>
      </c>
    </row>
    <row r="107" spans="2:19" ht="30" customHeight="1" x14ac:dyDescent="0.3">
      <c r="B107" s="54"/>
      <c r="C107" s="35">
        <v>2</v>
      </c>
      <c r="D107" s="35">
        <v>350</v>
      </c>
      <c r="E107" s="45" t="s">
        <v>63</v>
      </c>
      <c r="F107" s="7">
        <v>145</v>
      </c>
      <c r="G107" s="8" t="s">
        <v>3</v>
      </c>
      <c r="H107" s="7">
        <v>130</v>
      </c>
      <c r="I107" s="8" t="s">
        <v>3</v>
      </c>
      <c r="J107" s="7">
        <v>120</v>
      </c>
      <c r="K107" s="8" t="s">
        <v>3</v>
      </c>
      <c r="L107" s="7">
        <v>45</v>
      </c>
      <c r="M107" s="8" t="s">
        <v>3</v>
      </c>
      <c r="N107" s="9">
        <v>120.67</v>
      </c>
      <c r="O107" s="8" t="s">
        <v>24</v>
      </c>
      <c r="P107" s="27"/>
      <c r="Q107" s="10">
        <f>N107-N107*P107</f>
        <v>120.67</v>
      </c>
      <c r="R107" s="11">
        <f>Q107*D107</f>
        <v>42234.5</v>
      </c>
    </row>
    <row r="108" spans="2:19" ht="13.95" customHeight="1" x14ac:dyDescent="0.3">
      <c r="B108" s="37"/>
      <c r="C108" s="55" t="s">
        <v>18</v>
      </c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8"/>
      <c r="P108" s="36"/>
      <c r="Q108" s="36"/>
      <c r="R108" s="11">
        <f>SUM(R106:R107)</f>
        <v>142234.5</v>
      </c>
    </row>
    <row r="110" spans="2:19" x14ac:dyDescent="0.3">
      <c r="C110" s="14"/>
      <c r="D110" s="14"/>
      <c r="E110" s="15" t="s">
        <v>28</v>
      </c>
      <c r="O110" s="17" t="s">
        <v>33</v>
      </c>
      <c r="P110" s="17" t="s">
        <v>34</v>
      </c>
    </row>
    <row r="111" spans="2:19" x14ac:dyDescent="0.3">
      <c r="B111" s="14"/>
      <c r="C111" s="14"/>
      <c r="D111" s="14"/>
      <c r="E111" s="15" t="s">
        <v>29</v>
      </c>
      <c r="O111" s="34">
        <f>P106</f>
        <v>0</v>
      </c>
      <c r="P111" s="34">
        <f>P107</f>
        <v>0</v>
      </c>
    </row>
    <row r="112" spans="2:19" x14ac:dyDescent="0.3">
      <c r="B112" s="14"/>
      <c r="C112" s="14"/>
      <c r="D112" s="14"/>
      <c r="E112" s="15" t="s">
        <v>30</v>
      </c>
      <c r="O112" s="18" t="s">
        <v>32</v>
      </c>
      <c r="P112" s="19">
        <f>0.6*O111+0.4*P111</f>
        <v>0</v>
      </c>
    </row>
    <row r="113" spans="2:19" x14ac:dyDescent="0.3">
      <c r="B113" s="14"/>
      <c r="C113" s="14"/>
      <c r="D113" s="14"/>
      <c r="E113" s="15" t="s">
        <v>31</v>
      </c>
    </row>
    <row r="116" spans="2:19" x14ac:dyDescent="0.3">
      <c r="B116" s="59" t="s">
        <v>57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/>
      <c r="P116" s="59"/>
      <c r="Q116" s="59"/>
      <c r="R116" s="59"/>
    </row>
    <row r="117" spans="2:19" ht="69" x14ac:dyDescent="0.3">
      <c r="B117" s="35" t="s">
        <v>0</v>
      </c>
      <c r="C117" s="35" t="s">
        <v>1</v>
      </c>
      <c r="D117" s="35" t="s">
        <v>38</v>
      </c>
      <c r="E117" s="35" t="s">
        <v>2</v>
      </c>
      <c r="F117" s="35" t="s">
        <v>4</v>
      </c>
      <c r="G117" s="35" t="s">
        <v>5</v>
      </c>
      <c r="H117" s="35" t="s">
        <v>4</v>
      </c>
      <c r="I117" s="35" t="s">
        <v>5</v>
      </c>
      <c r="J117" s="35" t="s">
        <v>4</v>
      </c>
      <c r="K117" s="35" t="s">
        <v>5</v>
      </c>
      <c r="L117" s="35" t="s">
        <v>4</v>
      </c>
      <c r="M117" s="35" t="s">
        <v>5</v>
      </c>
      <c r="N117" s="35" t="s">
        <v>26</v>
      </c>
      <c r="O117" s="35" t="s">
        <v>23</v>
      </c>
      <c r="P117" s="21" t="s">
        <v>25</v>
      </c>
      <c r="Q117" s="35" t="s">
        <v>27</v>
      </c>
      <c r="R117" s="6" t="s">
        <v>9</v>
      </c>
    </row>
    <row r="118" spans="2:19" ht="27.6" x14ac:dyDescent="0.3">
      <c r="B118" s="54">
        <v>10</v>
      </c>
      <c r="C118" s="35">
        <v>1</v>
      </c>
      <c r="D118" s="46">
        <v>30000</v>
      </c>
      <c r="E118" s="45" t="s">
        <v>61</v>
      </c>
      <c r="F118" s="48" t="s">
        <v>3</v>
      </c>
      <c r="G118" s="12">
        <v>0.1</v>
      </c>
      <c r="H118" s="8" t="s">
        <v>3</v>
      </c>
      <c r="I118" s="12">
        <v>0.1</v>
      </c>
      <c r="J118" s="8" t="s">
        <v>3</v>
      </c>
      <c r="K118" s="12">
        <v>0.1</v>
      </c>
      <c r="L118" s="8" t="s">
        <v>3</v>
      </c>
      <c r="M118" s="12"/>
      <c r="N118" s="8" t="s">
        <v>3</v>
      </c>
      <c r="O118" s="38">
        <v>0.09</v>
      </c>
      <c r="P118" s="27"/>
      <c r="Q118" s="20" t="s">
        <v>3</v>
      </c>
      <c r="R118" s="11">
        <f>D118</f>
        <v>30000</v>
      </c>
      <c r="S118" s="16" t="str">
        <f>IF(P118&gt;=O118,"CORRETO","% ABAIXO DO MINIMO")</f>
        <v>% ABAIXO DO MINIMO</v>
      </c>
    </row>
    <row r="119" spans="2:19" ht="27.6" x14ac:dyDescent="0.3">
      <c r="B119" s="54"/>
      <c r="C119" s="35">
        <v>2</v>
      </c>
      <c r="D119" s="47">
        <v>200</v>
      </c>
      <c r="E119" s="50" t="s">
        <v>64</v>
      </c>
      <c r="F119" s="49">
        <v>145</v>
      </c>
      <c r="G119" s="8" t="s">
        <v>3</v>
      </c>
      <c r="H119" s="7">
        <v>130</v>
      </c>
      <c r="I119" s="8" t="s">
        <v>3</v>
      </c>
      <c r="J119" s="7">
        <v>120</v>
      </c>
      <c r="K119" s="8" t="s">
        <v>3</v>
      </c>
      <c r="L119" s="7">
        <v>45</v>
      </c>
      <c r="M119" s="8" t="s">
        <v>3</v>
      </c>
      <c r="N119" s="9">
        <v>101.2</v>
      </c>
      <c r="O119" s="8" t="s">
        <v>24</v>
      </c>
      <c r="P119" s="27"/>
      <c r="Q119" s="10">
        <f>N119-N119*P119</f>
        <v>101.2</v>
      </c>
      <c r="R119" s="11">
        <f>Q119*D119</f>
        <v>20240</v>
      </c>
    </row>
    <row r="120" spans="2:19" x14ac:dyDescent="0.3">
      <c r="B120" s="37"/>
      <c r="C120" s="55" t="s">
        <v>19</v>
      </c>
      <c r="D120" s="56"/>
      <c r="E120" s="57"/>
      <c r="F120" s="56"/>
      <c r="G120" s="56"/>
      <c r="H120" s="56"/>
      <c r="I120" s="56"/>
      <c r="J120" s="56"/>
      <c r="K120" s="56"/>
      <c r="L120" s="56"/>
      <c r="M120" s="56"/>
      <c r="N120" s="56"/>
      <c r="O120" s="58"/>
      <c r="P120" s="36"/>
      <c r="Q120" s="36"/>
      <c r="R120" s="11">
        <f>SUM(R118:R119)</f>
        <v>50240</v>
      </c>
    </row>
    <row r="122" spans="2:19" x14ac:dyDescent="0.3">
      <c r="C122" s="14"/>
      <c r="D122" s="14"/>
      <c r="E122" s="15" t="s">
        <v>28</v>
      </c>
      <c r="O122" s="17" t="s">
        <v>33</v>
      </c>
      <c r="P122" s="17" t="s">
        <v>34</v>
      </c>
    </row>
    <row r="123" spans="2:19" x14ac:dyDescent="0.3">
      <c r="B123" s="14"/>
      <c r="C123" s="14"/>
      <c r="D123" s="14"/>
      <c r="E123" s="15" t="s">
        <v>29</v>
      </c>
      <c r="O123" s="34">
        <f>P118</f>
        <v>0</v>
      </c>
      <c r="P123" s="34">
        <f>P119</f>
        <v>0</v>
      </c>
    </row>
    <row r="124" spans="2:19" x14ac:dyDescent="0.3">
      <c r="B124" s="14"/>
      <c r="C124" s="14"/>
      <c r="D124" s="14"/>
      <c r="E124" s="15" t="s">
        <v>30</v>
      </c>
      <c r="O124" s="18" t="s">
        <v>32</v>
      </c>
      <c r="P124" s="19">
        <f>0.6*O123+0.4*P123</f>
        <v>0</v>
      </c>
    </row>
    <row r="125" spans="2:19" x14ac:dyDescent="0.3">
      <c r="B125" s="14"/>
      <c r="C125" s="14"/>
      <c r="D125" s="14"/>
      <c r="E125" s="15" t="s">
        <v>31</v>
      </c>
    </row>
    <row r="128" spans="2:19" x14ac:dyDescent="0.3">
      <c r="B128" s="59" t="s">
        <v>58</v>
      </c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  <c r="O128" s="59"/>
      <c r="P128" s="59"/>
      <c r="Q128" s="59"/>
      <c r="R128" s="59"/>
    </row>
    <row r="129" spans="2:19" ht="69" x14ac:dyDescent="0.3">
      <c r="B129" s="35" t="s">
        <v>0</v>
      </c>
      <c r="C129" s="35" t="s">
        <v>1</v>
      </c>
      <c r="D129" s="35" t="s">
        <v>38</v>
      </c>
      <c r="E129" s="51" t="s">
        <v>2</v>
      </c>
      <c r="F129" s="35" t="s">
        <v>4</v>
      </c>
      <c r="G129" s="35" t="s">
        <v>5</v>
      </c>
      <c r="H129" s="35" t="s">
        <v>4</v>
      </c>
      <c r="I129" s="35" t="s">
        <v>5</v>
      </c>
      <c r="J129" s="35" t="s">
        <v>4</v>
      </c>
      <c r="K129" s="35" t="s">
        <v>5</v>
      </c>
      <c r="L129" s="35" t="s">
        <v>4</v>
      </c>
      <c r="M129" s="35" t="s">
        <v>5</v>
      </c>
      <c r="N129" s="35" t="s">
        <v>26</v>
      </c>
      <c r="O129" s="35" t="s">
        <v>23</v>
      </c>
      <c r="P129" s="21" t="s">
        <v>25</v>
      </c>
      <c r="Q129" s="35" t="s">
        <v>27</v>
      </c>
      <c r="R129" s="6" t="s">
        <v>9</v>
      </c>
    </row>
    <row r="130" spans="2:19" ht="27.6" x14ac:dyDescent="0.3">
      <c r="B130" s="54">
        <v>11</v>
      </c>
      <c r="C130" s="35">
        <v>1</v>
      </c>
      <c r="D130" s="46">
        <v>50000</v>
      </c>
      <c r="E130" s="52" t="s">
        <v>61</v>
      </c>
      <c r="F130" s="48" t="s">
        <v>3</v>
      </c>
      <c r="G130" s="12">
        <v>0.1</v>
      </c>
      <c r="H130" s="8" t="s">
        <v>3</v>
      </c>
      <c r="I130" s="12">
        <v>0.1</v>
      </c>
      <c r="J130" s="8" t="s">
        <v>3</v>
      </c>
      <c r="K130" s="12">
        <v>0.1</v>
      </c>
      <c r="L130" s="8" t="s">
        <v>3</v>
      </c>
      <c r="M130" s="12"/>
      <c r="N130" s="8" t="s">
        <v>3</v>
      </c>
      <c r="O130" s="38">
        <v>0.22</v>
      </c>
      <c r="P130" s="27"/>
      <c r="Q130" s="20" t="s">
        <v>3</v>
      </c>
      <c r="R130" s="11">
        <f>D130</f>
        <v>50000</v>
      </c>
      <c r="S130" s="16" t="str">
        <f>IF(P130&gt;=O130,"CORRETO","% ABAIXO DO MINIMO")</f>
        <v>% ABAIXO DO MINIMO</v>
      </c>
    </row>
    <row r="131" spans="2:19" ht="27.6" x14ac:dyDescent="0.3">
      <c r="B131" s="54"/>
      <c r="C131" s="35">
        <v>2</v>
      </c>
      <c r="D131" s="47">
        <v>250</v>
      </c>
      <c r="E131" s="52" t="s">
        <v>65</v>
      </c>
      <c r="F131" s="49">
        <v>145</v>
      </c>
      <c r="G131" s="8" t="s">
        <v>3</v>
      </c>
      <c r="H131" s="7">
        <v>130</v>
      </c>
      <c r="I131" s="8" t="s">
        <v>3</v>
      </c>
      <c r="J131" s="7">
        <v>120</v>
      </c>
      <c r="K131" s="8" t="s">
        <v>3</v>
      </c>
      <c r="L131" s="7">
        <v>45</v>
      </c>
      <c r="M131" s="8" t="s">
        <v>3</v>
      </c>
      <c r="N131" s="9">
        <v>107.33</v>
      </c>
      <c r="O131" s="8" t="s">
        <v>24</v>
      </c>
      <c r="P131" s="27"/>
      <c r="Q131" s="10">
        <f>N131-N131*P131</f>
        <v>107.33</v>
      </c>
      <c r="R131" s="11">
        <f>Q131*D131</f>
        <v>26832.5</v>
      </c>
    </row>
    <row r="132" spans="2:19" x14ac:dyDescent="0.3">
      <c r="B132" s="37"/>
      <c r="C132" s="55" t="s">
        <v>20</v>
      </c>
      <c r="D132" s="56"/>
      <c r="E132" s="57"/>
      <c r="F132" s="56"/>
      <c r="G132" s="56"/>
      <c r="H132" s="56"/>
      <c r="I132" s="56"/>
      <c r="J132" s="56"/>
      <c r="K132" s="56"/>
      <c r="L132" s="56"/>
      <c r="M132" s="56"/>
      <c r="N132" s="56"/>
      <c r="O132" s="58"/>
      <c r="P132" s="36"/>
      <c r="Q132" s="36"/>
      <c r="R132" s="11">
        <f>SUM(R130:R131)</f>
        <v>76832.5</v>
      </c>
    </row>
    <row r="134" spans="2:19" x14ac:dyDescent="0.3">
      <c r="C134" s="14"/>
      <c r="D134" s="14"/>
      <c r="E134" s="15" t="s">
        <v>28</v>
      </c>
      <c r="O134" s="17" t="s">
        <v>33</v>
      </c>
      <c r="P134" s="17" t="s">
        <v>34</v>
      </c>
    </row>
    <row r="135" spans="2:19" x14ac:dyDescent="0.3">
      <c r="B135" s="14"/>
      <c r="C135" s="14"/>
      <c r="D135" s="14"/>
      <c r="E135" s="15" t="s">
        <v>29</v>
      </c>
      <c r="O135" s="34">
        <f>P130</f>
        <v>0</v>
      </c>
      <c r="P135" s="34">
        <f>P131</f>
        <v>0</v>
      </c>
    </row>
    <row r="136" spans="2:19" x14ac:dyDescent="0.3">
      <c r="B136" s="14"/>
      <c r="C136" s="14"/>
      <c r="D136" s="14"/>
      <c r="E136" s="15" t="s">
        <v>30</v>
      </c>
      <c r="O136" s="18" t="s">
        <v>32</v>
      </c>
      <c r="P136" s="19">
        <f>0.6*O135+0.4*P135</f>
        <v>0</v>
      </c>
    </row>
    <row r="137" spans="2:19" x14ac:dyDescent="0.3">
      <c r="B137" s="14"/>
      <c r="C137" s="14"/>
      <c r="D137" s="14"/>
      <c r="E137" s="15" t="s">
        <v>31</v>
      </c>
    </row>
    <row r="140" spans="2:19" x14ac:dyDescent="0.3">
      <c r="B140" s="59" t="s">
        <v>40</v>
      </c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  <c r="O140" s="59"/>
      <c r="P140" s="59"/>
      <c r="Q140" s="59"/>
      <c r="R140" s="59"/>
    </row>
    <row r="141" spans="2:19" ht="69" x14ac:dyDescent="0.3">
      <c r="B141" s="35" t="s">
        <v>0</v>
      </c>
      <c r="C141" s="35" t="s">
        <v>1</v>
      </c>
      <c r="D141" s="35" t="s">
        <v>38</v>
      </c>
      <c r="E141" s="51" t="s">
        <v>2</v>
      </c>
      <c r="F141" s="35" t="s">
        <v>4</v>
      </c>
      <c r="G141" s="35" t="s">
        <v>5</v>
      </c>
      <c r="H141" s="35" t="s">
        <v>4</v>
      </c>
      <c r="I141" s="35" t="s">
        <v>5</v>
      </c>
      <c r="J141" s="35" t="s">
        <v>4</v>
      </c>
      <c r="K141" s="35" t="s">
        <v>5</v>
      </c>
      <c r="L141" s="35" t="s">
        <v>4</v>
      </c>
      <c r="M141" s="35" t="s">
        <v>5</v>
      </c>
      <c r="N141" s="35" t="s">
        <v>26</v>
      </c>
      <c r="O141" s="35" t="s">
        <v>23</v>
      </c>
      <c r="P141" s="21" t="s">
        <v>25</v>
      </c>
      <c r="Q141" s="35" t="s">
        <v>27</v>
      </c>
      <c r="R141" s="6" t="s">
        <v>9</v>
      </c>
    </row>
    <row r="142" spans="2:19" ht="27.6" x14ac:dyDescent="0.3">
      <c r="B142" s="54">
        <v>12</v>
      </c>
      <c r="C142" s="35">
        <v>1</v>
      </c>
      <c r="D142" s="46">
        <v>50000</v>
      </c>
      <c r="E142" s="52" t="s">
        <v>61</v>
      </c>
      <c r="F142" s="48" t="s">
        <v>3</v>
      </c>
      <c r="G142" s="12">
        <v>0.1</v>
      </c>
      <c r="H142" s="8" t="s">
        <v>3</v>
      </c>
      <c r="I142" s="12">
        <v>0.1</v>
      </c>
      <c r="J142" s="8" t="s">
        <v>3</v>
      </c>
      <c r="K142" s="12">
        <v>0.1</v>
      </c>
      <c r="L142" s="8" t="s">
        <v>3</v>
      </c>
      <c r="M142" s="12"/>
      <c r="N142" s="8" t="s">
        <v>3</v>
      </c>
      <c r="O142" s="38">
        <v>0.08</v>
      </c>
      <c r="P142" s="27"/>
      <c r="Q142" s="20" t="s">
        <v>3</v>
      </c>
      <c r="R142" s="11">
        <f>D142</f>
        <v>50000</v>
      </c>
      <c r="S142" s="16" t="str">
        <f>IF(P142&gt;=O142,"CORRETO","% ABAIXO DO MINIMO")</f>
        <v>% ABAIXO DO MINIMO</v>
      </c>
    </row>
    <row r="143" spans="2:19" ht="27.6" x14ac:dyDescent="0.3">
      <c r="B143" s="54"/>
      <c r="C143" s="35">
        <v>2</v>
      </c>
      <c r="D143" s="47">
        <v>250</v>
      </c>
      <c r="E143" s="52" t="s">
        <v>66</v>
      </c>
      <c r="F143" s="49">
        <v>145</v>
      </c>
      <c r="G143" s="8" t="s">
        <v>3</v>
      </c>
      <c r="H143" s="7">
        <v>130</v>
      </c>
      <c r="I143" s="8" t="s">
        <v>3</v>
      </c>
      <c r="J143" s="7">
        <v>120</v>
      </c>
      <c r="K143" s="8" t="s">
        <v>3</v>
      </c>
      <c r="L143" s="7">
        <v>45</v>
      </c>
      <c r="M143" s="8" t="s">
        <v>3</v>
      </c>
      <c r="N143" s="9">
        <v>110.63</v>
      </c>
      <c r="O143" s="8" t="s">
        <v>24</v>
      </c>
      <c r="P143" s="27"/>
      <c r="Q143" s="10">
        <f>N143-N143*P143</f>
        <v>110.63</v>
      </c>
      <c r="R143" s="11">
        <f>Q143*D143</f>
        <v>27657.5</v>
      </c>
    </row>
    <row r="144" spans="2:19" x14ac:dyDescent="0.3">
      <c r="B144" s="37"/>
      <c r="C144" s="55" t="s">
        <v>21</v>
      </c>
      <c r="D144" s="56"/>
      <c r="E144" s="57"/>
      <c r="F144" s="56"/>
      <c r="G144" s="56"/>
      <c r="H144" s="56"/>
      <c r="I144" s="56"/>
      <c r="J144" s="56"/>
      <c r="K144" s="56"/>
      <c r="L144" s="56"/>
      <c r="M144" s="56"/>
      <c r="N144" s="56"/>
      <c r="O144" s="58"/>
      <c r="P144" s="36"/>
      <c r="Q144" s="36"/>
      <c r="R144" s="11">
        <f>SUM(R142:R143)</f>
        <v>77657.5</v>
      </c>
    </row>
    <row r="146" spans="2:19" x14ac:dyDescent="0.3">
      <c r="C146" s="14"/>
      <c r="D146" s="14"/>
      <c r="E146" s="15" t="s">
        <v>28</v>
      </c>
      <c r="O146" s="17" t="s">
        <v>33</v>
      </c>
      <c r="P146" s="17" t="s">
        <v>34</v>
      </c>
    </row>
    <row r="147" spans="2:19" x14ac:dyDescent="0.3">
      <c r="B147" s="14"/>
      <c r="C147" s="14"/>
      <c r="D147" s="14"/>
      <c r="E147" s="15" t="s">
        <v>29</v>
      </c>
      <c r="O147" s="34">
        <f>P142</f>
        <v>0</v>
      </c>
      <c r="P147" s="34">
        <f>P143</f>
        <v>0</v>
      </c>
    </row>
    <row r="148" spans="2:19" x14ac:dyDescent="0.3">
      <c r="B148" s="14"/>
      <c r="C148" s="14"/>
      <c r="D148" s="14"/>
      <c r="E148" s="15" t="s">
        <v>30</v>
      </c>
      <c r="O148" s="18" t="s">
        <v>32</v>
      </c>
      <c r="P148" s="19">
        <f>0.6*O147+0.4*P147</f>
        <v>0</v>
      </c>
    </row>
    <row r="149" spans="2:19" x14ac:dyDescent="0.3">
      <c r="B149" s="14"/>
      <c r="C149" s="14"/>
      <c r="D149" s="14"/>
      <c r="E149" s="15" t="s">
        <v>31</v>
      </c>
    </row>
    <row r="152" spans="2:19" x14ac:dyDescent="0.3">
      <c r="B152" s="59" t="s">
        <v>69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</row>
    <row r="153" spans="2:19" ht="69" x14ac:dyDescent="0.3">
      <c r="B153" s="35" t="s">
        <v>0</v>
      </c>
      <c r="C153" s="35" t="s">
        <v>1</v>
      </c>
      <c r="D153" s="35" t="s">
        <v>38</v>
      </c>
      <c r="E153" s="51" t="s">
        <v>2</v>
      </c>
      <c r="F153" s="35" t="s">
        <v>4</v>
      </c>
      <c r="G153" s="35" t="s">
        <v>5</v>
      </c>
      <c r="H153" s="35" t="s">
        <v>4</v>
      </c>
      <c r="I153" s="35" t="s">
        <v>5</v>
      </c>
      <c r="J153" s="35" t="s">
        <v>4</v>
      </c>
      <c r="K153" s="35" t="s">
        <v>5</v>
      </c>
      <c r="L153" s="35" t="s">
        <v>4</v>
      </c>
      <c r="M153" s="35" t="s">
        <v>5</v>
      </c>
      <c r="N153" s="35" t="s">
        <v>26</v>
      </c>
      <c r="O153" s="35" t="s">
        <v>23</v>
      </c>
      <c r="P153" s="21" t="s">
        <v>25</v>
      </c>
      <c r="Q153" s="35" t="s">
        <v>27</v>
      </c>
      <c r="R153" s="6" t="s">
        <v>9</v>
      </c>
    </row>
    <row r="154" spans="2:19" ht="27.6" x14ac:dyDescent="0.3">
      <c r="B154" s="54">
        <v>13</v>
      </c>
      <c r="C154" s="35">
        <v>1</v>
      </c>
      <c r="D154" s="46">
        <v>10000</v>
      </c>
      <c r="E154" s="53" t="s">
        <v>67</v>
      </c>
      <c r="F154" s="48" t="s">
        <v>3</v>
      </c>
      <c r="G154" s="12">
        <v>0.1</v>
      </c>
      <c r="H154" s="8" t="s">
        <v>3</v>
      </c>
      <c r="I154" s="12">
        <v>0.1</v>
      </c>
      <c r="J154" s="8" t="s">
        <v>3</v>
      </c>
      <c r="K154" s="12">
        <v>0.1</v>
      </c>
      <c r="L154" s="8" t="s">
        <v>3</v>
      </c>
      <c r="M154" s="12"/>
      <c r="N154" s="8" t="s">
        <v>3</v>
      </c>
      <c r="O154" s="38">
        <v>0.08</v>
      </c>
      <c r="P154" s="27"/>
      <c r="Q154" s="20" t="s">
        <v>3</v>
      </c>
      <c r="R154" s="11">
        <f>D154</f>
        <v>10000</v>
      </c>
      <c r="S154" s="16" t="str">
        <f>IF(P154&gt;=O154,"CORRETO","% ABAIXO DO MINIMO")</f>
        <v>% ABAIXO DO MINIMO</v>
      </c>
    </row>
    <row r="155" spans="2:19" ht="27.6" x14ac:dyDescent="0.3">
      <c r="B155" s="54"/>
      <c r="C155" s="35">
        <v>2</v>
      </c>
      <c r="D155" s="47">
        <v>250</v>
      </c>
      <c r="E155" s="53" t="s">
        <v>68</v>
      </c>
      <c r="F155" s="49">
        <v>145</v>
      </c>
      <c r="G155" s="8" t="s">
        <v>3</v>
      </c>
      <c r="H155" s="7">
        <v>130</v>
      </c>
      <c r="I155" s="8" t="s">
        <v>3</v>
      </c>
      <c r="J155" s="7">
        <v>120</v>
      </c>
      <c r="K155" s="8" t="s">
        <v>3</v>
      </c>
      <c r="L155" s="7">
        <v>45</v>
      </c>
      <c r="M155" s="8" t="s">
        <v>3</v>
      </c>
      <c r="N155" s="9">
        <v>115.77</v>
      </c>
      <c r="O155" s="8" t="s">
        <v>24</v>
      </c>
      <c r="P155" s="27"/>
      <c r="Q155" s="10">
        <f>N155-N155*P155</f>
        <v>115.77</v>
      </c>
      <c r="R155" s="11">
        <f>Q155*D155</f>
        <v>28942.5</v>
      </c>
    </row>
    <row r="156" spans="2:19" x14ac:dyDescent="0.3">
      <c r="B156" s="37"/>
      <c r="C156" s="55" t="s">
        <v>22</v>
      </c>
      <c r="D156" s="56"/>
      <c r="E156" s="57"/>
      <c r="F156" s="56"/>
      <c r="G156" s="56"/>
      <c r="H156" s="56"/>
      <c r="I156" s="56"/>
      <c r="J156" s="56"/>
      <c r="K156" s="56"/>
      <c r="L156" s="56"/>
      <c r="M156" s="56"/>
      <c r="N156" s="56"/>
      <c r="O156" s="58"/>
      <c r="P156" s="36"/>
      <c r="Q156" s="36"/>
      <c r="R156" s="11">
        <f>SUM(R154:R155)</f>
        <v>38942.5</v>
      </c>
    </row>
    <row r="158" spans="2:19" x14ac:dyDescent="0.3">
      <c r="C158" s="14"/>
      <c r="D158" s="14"/>
      <c r="E158" s="15" t="s">
        <v>28</v>
      </c>
      <c r="O158" s="17" t="s">
        <v>33</v>
      </c>
      <c r="P158" s="17" t="s">
        <v>34</v>
      </c>
    </row>
    <row r="159" spans="2:19" x14ac:dyDescent="0.3">
      <c r="B159" s="14"/>
      <c r="C159" s="14"/>
      <c r="D159" s="14"/>
      <c r="E159" s="15" t="s">
        <v>29</v>
      </c>
      <c r="O159" s="34">
        <f>P154</f>
        <v>0</v>
      </c>
      <c r="P159" s="34">
        <f>P155</f>
        <v>0</v>
      </c>
    </row>
    <row r="160" spans="2:19" x14ac:dyDescent="0.3">
      <c r="B160" s="14"/>
      <c r="C160" s="14"/>
      <c r="D160" s="14"/>
      <c r="E160" s="15" t="s">
        <v>30</v>
      </c>
      <c r="O160" s="18" t="s">
        <v>32</v>
      </c>
      <c r="P160" s="19">
        <f>0.6*O159+0.4*P159</f>
        <v>0</v>
      </c>
    </row>
    <row r="161" spans="2:18" x14ac:dyDescent="0.3">
      <c r="B161" s="14"/>
      <c r="C161" s="14"/>
      <c r="D161" s="14"/>
      <c r="E161" s="15" t="s">
        <v>31</v>
      </c>
    </row>
    <row r="164" spans="2:18" x14ac:dyDescent="0.3">
      <c r="B164" s="60" t="s">
        <v>39</v>
      </c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1">
        <f>SUM(R12+R24+R36+R48+R60+R72+R84+R96+R108+R120+R132+R144+R156)</f>
        <v>1888939.5</v>
      </c>
      <c r="R164" s="62"/>
    </row>
    <row r="188" spans="2:2" x14ac:dyDescent="0.3">
      <c r="B188" s="13"/>
    </row>
  </sheetData>
  <sheetProtection algorithmName="SHA-512" hashValue="q1Uwi9Pcs/F5XwBp7Nxx2iCXACoJY+YOAlXSYInxLVXONPoEhUAs/FvMZFk/X0Nrfs+a1IEUjE9Zz0nJWnOM/Q==" saltValue="o5yTVncvPY6MN7Z1o9e6+w==" spinCount="100000" sheet="1" formatCells="0" formatColumns="0" formatRows="0" insertColumns="0" insertRows="0" insertHyperlinks="0" deleteColumns="0" deleteRows="0" sort="0" autoFilter="0" pivotTables="0"/>
  <mergeCells count="45">
    <mergeCell ref="B32:R32"/>
    <mergeCell ref="B34:B35"/>
    <mergeCell ref="B22:B23"/>
    <mergeCell ref="C24:O24"/>
    <mergeCell ref="B3:R3"/>
    <mergeCell ref="B4:R4"/>
    <mergeCell ref="B5:R5"/>
    <mergeCell ref="B2:R2"/>
    <mergeCell ref="B8:R8"/>
    <mergeCell ref="B10:B11"/>
    <mergeCell ref="C12:O12"/>
    <mergeCell ref="B20:R20"/>
    <mergeCell ref="C36:O36"/>
    <mergeCell ref="B44:R44"/>
    <mergeCell ref="B46:B47"/>
    <mergeCell ref="C48:O48"/>
    <mergeCell ref="B56:R56"/>
    <mergeCell ref="B58:B59"/>
    <mergeCell ref="C60:O60"/>
    <mergeCell ref="B68:R68"/>
    <mergeCell ref="B80:R80"/>
    <mergeCell ref="B82:B83"/>
    <mergeCell ref="B70:B71"/>
    <mergeCell ref="C72:O72"/>
    <mergeCell ref="B164:P164"/>
    <mergeCell ref="Q164:R164"/>
    <mergeCell ref="C96:O96"/>
    <mergeCell ref="B104:R104"/>
    <mergeCell ref="B106:B107"/>
    <mergeCell ref="C108:O108"/>
    <mergeCell ref="B116:R116"/>
    <mergeCell ref="B118:B119"/>
    <mergeCell ref="C120:O120"/>
    <mergeCell ref="B128:R128"/>
    <mergeCell ref="B130:B131"/>
    <mergeCell ref="B142:B143"/>
    <mergeCell ref="C144:O144"/>
    <mergeCell ref="C132:O132"/>
    <mergeCell ref="B140:R140"/>
    <mergeCell ref="B152:R152"/>
    <mergeCell ref="B154:B155"/>
    <mergeCell ref="C156:O156"/>
    <mergeCell ref="C84:O84"/>
    <mergeCell ref="B92:R92"/>
    <mergeCell ref="B94:B95"/>
  </mergeCells>
  <pageMargins left="0.19685039370078741" right="0.19685039370078741" top="0.19685039370078741" bottom="0.19685039370078741" header="0.31496062992125984" footer="0"/>
  <pageSetup paperSize="9" scale="88" fitToHeight="0" orientation="landscape" r:id="rId1"/>
  <headerFooter>
    <oddFooter>&amp;RRAZÃO SOCIAL: 
CNPJ: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20"/>
  <sheetViews>
    <sheetView zoomScale="130" zoomScaleNormal="130" workbookViewId="0">
      <selection activeCell="B26" sqref="B26:B27"/>
    </sheetView>
  </sheetViews>
  <sheetFormatPr defaultRowHeight="14.4" x14ac:dyDescent="0.3"/>
  <cols>
    <col min="2" max="2" width="33.88671875" customWidth="1"/>
    <col min="3" max="3" width="15.5546875" customWidth="1"/>
    <col min="4" max="4" width="12.44140625" customWidth="1"/>
  </cols>
  <sheetData>
    <row r="1" spans="2:4" s="1" customFormat="1" thickBot="1" x14ac:dyDescent="0.35"/>
    <row r="2" spans="2:4" s="1" customFormat="1" thickBot="1" x14ac:dyDescent="0.35">
      <c r="B2" s="65" t="s">
        <v>70</v>
      </c>
      <c r="C2" s="66"/>
      <c r="D2" s="67"/>
    </row>
    <row r="3" spans="2:4" s="1" customFormat="1" thickBot="1" x14ac:dyDescent="0.35">
      <c r="B3" s="40" t="s">
        <v>7</v>
      </c>
      <c r="C3" s="41" t="s">
        <v>6</v>
      </c>
      <c r="D3" s="41" t="s">
        <v>8</v>
      </c>
    </row>
    <row r="4" spans="2:4" s="1" customFormat="1" thickBot="1" x14ac:dyDescent="0.35">
      <c r="B4" s="42" t="s">
        <v>71</v>
      </c>
      <c r="C4" s="43" t="s">
        <v>72</v>
      </c>
      <c r="D4" s="43">
        <v>1990</v>
      </c>
    </row>
    <row r="5" spans="2:4" s="1" customFormat="1" thickBot="1" x14ac:dyDescent="0.35">
      <c r="B5" s="42" t="s">
        <v>73</v>
      </c>
      <c r="C5" s="43" t="s">
        <v>72</v>
      </c>
      <c r="D5" s="43">
        <v>2013</v>
      </c>
    </row>
    <row r="6" spans="2:4" s="1" customFormat="1" thickBot="1" x14ac:dyDescent="0.35">
      <c r="B6" s="42" t="s">
        <v>74</v>
      </c>
      <c r="C6" s="43" t="s">
        <v>75</v>
      </c>
      <c r="D6" s="43">
        <v>2009</v>
      </c>
    </row>
    <row r="7" spans="2:4" s="1" customFormat="1" thickBot="1" x14ac:dyDescent="0.35">
      <c r="B7" s="42" t="s">
        <v>76</v>
      </c>
      <c r="C7" s="43" t="s">
        <v>77</v>
      </c>
      <c r="D7" s="43">
        <v>2019</v>
      </c>
    </row>
    <row r="8" spans="2:4" s="1" customFormat="1" thickBot="1" x14ac:dyDescent="0.35">
      <c r="B8" s="42" t="s">
        <v>76</v>
      </c>
      <c r="C8" s="43" t="s">
        <v>77</v>
      </c>
      <c r="D8" s="43">
        <v>2018</v>
      </c>
    </row>
    <row r="9" spans="2:4" s="1" customFormat="1" thickBot="1" x14ac:dyDescent="0.35">
      <c r="B9" s="65" t="s">
        <v>78</v>
      </c>
      <c r="C9" s="66"/>
      <c r="D9" s="67"/>
    </row>
    <row r="10" spans="2:4" s="1" customFormat="1" thickBot="1" x14ac:dyDescent="0.35">
      <c r="B10" s="42" t="s">
        <v>79</v>
      </c>
      <c r="C10" s="43" t="s">
        <v>72</v>
      </c>
      <c r="D10" s="43">
        <v>2009</v>
      </c>
    </row>
    <row r="11" spans="2:4" s="1" customFormat="1" thickBot="1" x14ac:dyDescent="0.35">
      <c r="B11" s="42" t="s">
        <v>80</v>
      </c>
      <c r="C11" s="43" t="s">
        <v>81</v>
      </c>
      <c r="D11" s="43">
        <v>2013</v>
      </c>
    </row>
    <row r="12" spans="2:4" s="1" customFormat="1" ht="28.2" thickBot="1" x14ac:dyDescent="0.35">
      <c r="B12" s="42" t="s">
        <v>82</v>
      </c>
      <c r="C12" s="43" t="s">
        <v>72</v>
      </c>
      <c r="D12" s="43">
        <v>1998</v>
      </c>
    </row>
    <row r="13" spans="2:4" s="1" customFormat="1" thickBot="1" x14ac:dyDescent="0.35">
      <c r="B13" s="42" t="s">
        <v>83</v>
      </c>
      <c r="C13" s="43" t="s">
        <v>84</v>
      </c>
      <c r="D13" s="43">
        <v>2020</v>
      </c>
    </row>
    <row r="14" spans="2:4" s="1" customFormat="1" thickBot="1" x14ac:dyDescent="0.35">
      <c r="B14" s="65" t="s">
        <v>85</v>
      </c>
      <c r="C14" s="66"/>
      <c r="D14" s="67"/>
    </row>
    <row r="15" spans="2:4" s="1" customFormat="1" thickBot="1" x14ac:dyDescent="0.35">
      <c r="B15" s="42" t="s">
        <v>86</v>
      </c>
      <c r="C15" s="43" t="s">
        <v>87</v>
      </c>
      <c r="D15" s="43">
        <v>2013</v>
      </c>
    </row>
    <row r="16" spans="2:4" s="1" customFormat="1" thickBot="1" x14ac:dyDescent="0.35">
      <c r="B16" s="42" t="s">
        <v>88</v>
      </c>
      <c r="C16" s="43" t="s">
        <v>87</v>
      </c>
      <c r="D16" s="43">
        <v>2018</v>
      </c>
    </row>
    <row r="17" spans="1:4" s="1" customFormat="1" thickBot="1" x14ac:dyDescent="0.35">
      <c r="B17" s="42" t="s">
        <v>88</v>
      </c>
      <c r="C17" s="43" t="s">
        <v>87</v>
      </c>
      <c r="D17" s="43">
        <v>2019</v>
      </c>
    </row>
    <row r="18" spans="1:4" s="1" customFormat="1" thickBot="1" x14ac:dyDescent="0.35">
      <c r="B18" s="42" t="s">
        <v>89</v>
      </c>
      <c r="C18" s="43" t="s">
        <v>72</v>
      </c>
      <c r="D18" s="43">
        <v>2009</v>
      </c>
    </row>
    <row r="19" spans="1:4" s="1" customFormat="1" thickBot="1" x14ac:dyDescent="0.35">
      <c r="B19" s="42" t="s">
        <v>89</v>
      </c>
      <c r="C19" s="43" t="s">
        <v>72</v>
      </c>
      <c r="D19" s="43">
        <v>2010</v>
      </c>
    </row>
    <row r="20" spans="1:4" s="1" customFormat="1" thickBot="1" x14ac:dyDescent="0.35">
      <c r="B20" s="65" t="s">
        <v>90</v>
      </c>
      <c r="C20" s="66"/>
      <c r="D20" s="67"/>
    </row>
    <row r="21" spans="1:4" s="1" customFormat="1" thickBot="1" x14ac:dyDescent="0.35">
      <c r="B21" s="42" t="s">
        <v>91</v>
      </c>
      <c r="C21" s="43" t="s">
        <v>92</v>
      </c>
      <c r="D21" s="43">
        <v>2014</v>
      </c>
    </row>
    <row r="22" spans="1:4" s="1" customFormat="1" ht="28.2" thickBot="1" x14ac:dyDescent="0.35">
      <c r="B22" s="42" t="s">
        <v>93</v>
      </c>
      <c r="C22" s="43" t="s">
        <v>94</v>
      </c>
      <c r="D22" s="43">
        <v>1985</v>
      </c>
    </row>
    <row r="23" spans="1:4" s="1" customFormat="1" thickBot="1" x14ac:dyDescent="0.35">
      <c r="B23" s="42" t="s">
        <v>95</v>
      </c>
      <c r="C23" s="43" t="s">
        <v>84</v>
      </c>
      <c r="D23" s="43">
        <v>2018</v>
      </c>
    </row>
    <row r="24" spans="1:4" s="1" customFormat="1" thickBot="1" x14ac:dyDescent="0.35">
      <c r="B24" s="42" t="s">
        <v>95</v>
      </c>
      <c r="C24" s="43" t="s">
        <v>84</v>
      </c>
      <c r="D24" s="43">
        <v>2019</v>
      </c>
    </row>
    <row r="25" spans="1:4" s="1" customFormat="1" thickBot="1" x14ac:dyDescent="0.35">
      <c r="B25" s="65" t="s">
        <v>96</v>
      </c>
      <c r="C25" s="66"/>
      <c r="D25" s="67"/>
    </row>
    <row r="26" spans="1:4" s="1" customFormat="1" ht="15.75" customHeight="1" thickBot="1" x14ac:dyDescent="0.35">
      <c r="B26" s="42" t="s">
        <v>97</v>
      </c>
      <c r="C26" s="43" t="s">
        <v>81</v>
      </c>
      <c r="D26" s="43">
        <v>2012</v>
      </c>
    </row>
    <row r="27" spans="1:4" s="1" customFormat="1" ht="10.5" customHeight="1" thickBot="1" x14ac:dyDescent="0.35">
      <c r="B27" s="42" t="s">
        <v>97</v>
      </c>
      <c r="C27" s="43" t="s">
        <v>81</v>
      </c>
      <c r="D27" s="43">
        <v>2014</v>
      </c>
    </row>
    <row r="28" spans="1:4" s="1" customFormat="1" thickBot="1" x14ac:dyDescent="0.35">
      <c r="B28" s="42" t="s">
        <v>98</v>
      </c>
      <c r="C28" s="43" t="s">
        <v>87</v>
      </c>
      <c r="D28" s="43">
        <v>2018</v>
      </c>
    </row>
    <row r="29" spans="1:4" s="1" customFormat="1" ht="15" customHeight="1" thickBot="1" x14ac:dyDescent="0.35">
      <c r="B29" s="65" t="s">
        <v>99</v>
      </c>
      <c r="C29" s="66"/>
      <c r="D29" s="67"/>
    </row>
    <row r="30" spans="1:4" s="1" customFormat="1" ht="15" customHeight="1" thickBot="1" x14ac:dyDescent="0.35">
      <c r="A30" s="28"/>
      <c r="B30" s="42" t="s">
        <v>100</v>
      </c>
      <c r="C30" s="43" t="s">
        <v>75</v>
      </c>
      <c r="D30" s="43">
        <v>2011</v>
      </c>
    </row>
    <row r="31" spans="1:4" s="1" customFormat="1" ht="13.5" customHeight="1" thickBot="1" x14ac:dyDescent="0.35">
      <c r="A31" s="28"/>
      <c r="B31" s="42" t="s">
        <v>101</v>
      </c>
      <c r="C31" s="43" t="s">
        <v>102</v>
      </c>
      <c r="D31" s="43">
        <v>1988</v>
      </c>
    </row>
    <row r="32" spans="1:4" s="1" customFormat="1" ht="14.25" customHeight="1" x14ac:dyDescent="0.3">
      <c r="A32" s="28"/>
      <c r="B32" s="3"/>
      <c r="C32" s="4"/>
      <c r="D32" s="4"/>
    </row>
    <row r="33" spans="1:4" s="1" customFormat="1" ht="15.75" customHeight="1" x14ac:dyDescent="0.3">
      <c r="A33" s="28"/>
      <c r="B33" s="3"/>
      <c r="C33" s="4"/>
      <c r="D33" s="4"/>
    </row>
    <row r="34" spans="1:4" s="1" customFormat="1" ht="13.8" x14ac:dyDescent="0.3">
      <c r="A34" s="28"/>
      <c r="B34" s="3"/>
      <c r="C34" s="4"/>
      <c r="D34" s="4"/>
    </row>
    <row r="35" spans="1:4" s="1" customFormat="1" ht="13.8" x14ac:dyDescent="0.3">
      <c r="A35" s="28"/>
      <c r="B35" s="3"/>
      <c r="C35" s="4"/>
      <c r="D35" s="4"/>
    </row>
    <row r="36" spans="1:4" s="1" customFormat="1" ht="15.75" customHeight="1" x14ac:dyDescent="0.3">
      <c r="A36" s="28"/>
      <c r="B36" s="3"/>
      <c r="C36" s="4"/>
      <c r="D36" s="4"/>
    </row>
    <row r="37" spans="1:4" s="1" customFormat="1" ht="13.8" x14ac:dyDescent="0.3">
      <c r="A37" s="28"/>
      <c r="B37" s="3"/>
      <c r="C37" s="4"/>
      <c r="D37" s="4"/>
    </row>
    <row r="38" spans="1:4" s="1" customFormat="1" ht="13.5" customHeight="1" x14ac:dyDescent="0.3">
      <c r="A38" s="28"/>
      <c r="B38" s="3"/>
      <c r="C38" s="4"/>
      <c r="D38" s="4"/>
    </row>
    <row r="39" spans="1:4" s="1" customFormat="1" ht="13.8" x14ac:dyDescent="0.3">
      <c r="A39" s="28"/>
      <c r="B39" s="3"/>
      <c r="C39" s="4"/>
      <c r="D39" s="4"/>
    </row>
    <row r="40" spans="1:4" s="1" customFormat="1" ht="13.8" x14ac:dyDescent="0.3">
      <c r="A40" s="28"/>
      <c r="B40" s="3"/>
      <c r="C40" s="4"/>
      <c r="D40" s="4"/>
    </row>
    <row r="41" spans="1:4" s="1" customFormat="1" ht="16.5" customHeight="1" x14ac:dyDescent="0.3">
      <c r="A41" s="28"/>
      <c r="B41" s="3"/>
      <c r="C41" s="4"/>
      <c r="D41" s="4"/>
    </row>
    <row r="42" spans="1:4" s="1" customFormat="1" ht="13.8" x14ac:dyDescent="0.3">
      <c r="A42" s="28"/>
      <c r="B42" s="4"/>
      <c r="C42" s="28"/>
      <c r="D42" s="28"/>
    </row>
    <row r="43" spans="1:4" s="1" customFormat="1" ht="13.8" x14ac:dyDescent="0.3">
      <c r="A43" s="28"/>
      <c r="B43" s="68"/>
      <c r="C43" s="68"/>
      <c r="D43" s="68"/>
    </row>
    <row r="44" spans="1:4" s="1" customFormat="1" ht="13.8" x14ac:dyDescent="0.3">
      <c r="A44" s="28"/>
      <c r="B44" s="29"/>
      <c r="C44" s="30"/>
      <c r="D44" s="30"/>
    </row>
    <row r="45" spans="1:4" s="1" customFormat="1" ht="13.8" x14ac:dyDescent="0.3">
      <c r="A45" s="28"/>
      <c r="B45" s="3"/>
      <c r="C45" s="4"/>
      <c r="D45" s="4"/>
    </row>
    <row r="46" spans="1:4" s="1" customFormat="1" ht="13.8" x14ac:dyDescent="0.3">
      <c r="A46" s="28"/>
      <c r="B46" s="3"/>
      <c r="C46" s="4"/>
      <c r="D46" s="4"/>
    </row>
    <row r="47" spans="1:4" s="1" customFormat="1" ht="13.8" x14ac:dyDescent="0.3">
      <c r="A47" s="28"/>
      <c r="B47" s="3"/>
      <c r="C47" s="4"/>
      <c r="D47" s="4"/>
    </row>
    <row r="48" spans="1:4" s="1" customFormat="1" ht="13.8" x14ac:dyDescent="0.3">
      <c r="A48" s="28"/>
      <c r="B48" s="3"/>
      <c r="C48" s="4"/>
      <c r="D48" s="4"/>
    </row>
    <row r="49" spans="1:4" s="1" customFormat="1" ht="13.8" x14ac:dyDescent="0.3">
      <c r="A49" s="28"/>
      <c r="B49" s="3"/>
      <c r="C49" s="4"/>
      <c r="D49" s="4"/>
    </row>
    <row r="50" spans="1:4" s="1" customFormat="1" ht="17.25" customHeight="1" x14ac:dyDescent="0.3">
      <c r="A50" s="28"/>
      <c r="B50" s="3"/>
      <c r="C50" s="4"/>
      <c r="D50" s="4"/>
    </row>
    <row r="51" spans="1:4" s="1" customFormat="1" ht="13.8" x14ac:dyDescent="0.3">
      <c r="A51" s="28"/>
      <c r="B51" s="4"/>
      <c r="C51" s="28"/>
      <c r="D51" s="28"/>
    </row>
    <row r="52" spans="1:4" s="1" customFormat="1" ht="13.8" x14ac:dyDescent="0.3">
      <c r="A52" s="28"/>
      <c r="B52" s="68"/>
      <c r="C52" s="68"/>
      <c r="D52" s="68"/>
    </row>
    <row r="53" spans="1:4" s="1" customFormat="1" ht="13.8" x14ac:dyDescent="0.3">
      <c r="A53" s="28"/>
      <c r="B53" s="29"/>
      <c r="C53" s="30"/>
      <c r="D53" s="30"/>
    </row>
    <row r="54" spans="1:4" s="1" customFormat="1" ht="13.8" x14ac:dyDescent="0.3">
      <c r="A54" s="28"/>
      <c r="B54" s="3"/>
      <c r="C54" s="4"/>
      <c r="D54" s="4"/>
    </row>
    <row r="55" spans="1:4" s="1" customFormat="1" ht="13.8" x14ac:dyDescent="0.3">
      <c r="A55" s="28"/>
      <c r="B55" s="3"/>
      <c r="C55" s="4"/>
      <c r="D55" s="4"/>
    </row>
    <row r="56" spans="1:4" s="1" customFormat="1" ht="13.8" x14ac:dyDescent="0.3">
      <c r="A56" s="28"/>
      <c r="B56" s="3"/>
      <c r="C56" s="4"/>
      <c r="D56" s="4"/>
    </row>
    <row r="57" spans="1:4" s="1" customFormat="1" ht="13.8" x14ac:dyDescent="0.3">
      <c r="A57" s="28"/>
      <c r="B57" s="3"/>
      <c r="C57" s="4"/>
      <c r="D57" s="4"/>
    </row>
    <row r="58" spans="1:4" s="1" customFormat="1" ht="13.8" x14ac:dyDescent="0.3">
      <c r="A58" s="28"/>
      <c r="B58" s="3"/>
      <c r="C58" s="4"/>
      <c r="D58" s="4"/>
    </row>
    <row r="59" spans="1:4" s="1" customFormat="1" ht="13.8" x14ac:dyDescent="0.3">
      <c r="A59" s="28"/>
      <c r="B59" s="3"/>
      <c r="C59" s="4"/>
      <c r="D59" s="4"/>
    </row>
    <row r="60" spans="1:4" s="1" customFormat="1" ht="13.8" x14ac:dyDescent="0.3">
      <c r="A60" s="28"/>
      <c r="B60" s="3"/>
      <c r="C60" s="4"/>
      <c r="D60" s="4"/>
    </row>
    <row r="61" spans="1:4" s="1" customFormat="1" ht="8.25" customHeight="1" x14ac:dyDescent="0.3">
      <c r="A61" s="28"/>
      <c r="B61" s="69"/>
      <c r="C61" s="70"/>
      <c r="D61" s="70"/>
    </row>
    <row r="62" spans="1:4" s="1" customFormat="1" ht="5.25" customHeight="1" x14ac:dyDescent="0.3">
      <c r="A62" s="28"/>
      <c r="B62" s="69"/>
      <c r="C62" s="70"/>
      <c r="D62" s="70"/>
    </row>
    <row r="63" spans="1:4" s="1" customFormat="1" ht="13.8" x14ac:dyDescent="0.3">
      <c r="A63" s="28"/>
      <c r="B63" s="3"/>
      <c r="C63" s="4"/>
      <c r="D63" s="4"/>
    </row>
    <row r="64" spans="1:4" s="1" customFormat="1" ht="13.8" x14ac:dyDescent="0.3">
      <c r="A64" s="28"/>
      <c r="B64" s="30"/>
      <c r="C64" s="28"/>
      <c r="D64" s="28"/>
    </row>
    <row r="65" spans="1:4" s="1" customFormat="1" ht="13.8" x14ac:dyDescent="0.3">
      <c r="A65" s="28"/>
      <c r="B65" s="68"/>
      <c r="C65" s="68"/>
      <c r="D65" s="68"/>
    </row>
    <row r="66" spans="1:4" s="1" customFormat="1" ht="13.8" x14ac:dyDescent="0.3">
      <c r="A66" s="28"/>
      <c r="B66" s="29"/>
      <c r="C66" s="30"/>
      <c r="D66" s="30"/>
    </row>
    <row r="67" spans="1:4" s="1" customFormat="1" ht="13.8" x14ac:dyDescent="0.3">
      <c r="A67" s="28"/>
      <c r="B67" s="3"/>
      <c r="C67" s="4"/>
      <c r="D67" s="4"/>
    </row>
    <row r="68" spans="1:4" s="1" customFormat="1" ht="13.8" x14ac:dyDescent="0.3">
      <c r="A68" s="28"/>
      <c r="B68" s="3"/>
      <c r="C68" s="4"/>
      <c r="D68" s="4"/>
    </row>
    <row r="69" spans="1:4" s="1" customFormat="1" ht="13.8" x14ac:dyDescent="0.3">
      <c r="A69" s="28"/>
      <c r="B69" s="3"/>
      <c r="C69" s="4"/>
      <c r="D69" s="4"/>
    </row>
    <row r="70" spans="1:4" s="1" customFormat="1" ht="13.8" x14ac:dyDescent="0.3">
      <c r="A70" s="28"/>
      <c r="B70" s="3"/>
      <c r="C70" s="4"/>
      <c r="D70" s="4"/>
    </row>
    <row r="71" spans="1:4" s="1" customFormat="1" ht="13.8" x14ac:dyDescent="0.3">
      <c r="A71" s="28"/>
      <c r="B71" s="3"/>
      <c r="C71" s="4"/>
      <c r="D71" s="4"/>
    </row>
    <row r="72" spans="1:4" s="1" customFormat="1" ht="13.8" x14ac:dyDescent="0.3">
      <c r="A72" s="28"/>
      <c r="B72" s="30"/>
      <c r="C72" s="28"/>
      <c r="D72" s="28"/>
    </row>
    <row r="73" spans="1:4" s="1" customFormat="1" ht="13.8" x14ac:dyDescent="0.3">
      <c r="A73" s="28"/>
      <c r="B73" s="68"/>
      <c r="C73" s="68"/>
      <c r="D73" s="68"/>
    </row>
    <row r="74" spans="1:4" s="1" customFormat="1" ht="13.8" x14ac:dyDescent="0.3">
      <c r="A74" s="28"/>
      <c r="B74" s="29"/>
      <c r="C74" s="30"/>
      <c r="D74" s="30"/>
    </row>
    <row r="75" spans="1:4" s="1" customFormat="1" ht="13.8" x14ac:dyDescent="0.3">
      <c r="A75" s="28"/>
      <c r="B75" s="3"/>
      <c r="C75" s="4"/>
      <c r="D75" s="4"/>
    </row>
    <row r="76" spans="1:4" s="1" customFormat="1" ht="13.8" x14ac:dyDescent="0.3">
      <c r="A76" s="28"/>
      <c r="B76" s="3"/>
      <c r="C76" s="4"/>
      <c r="D76" s="4"/>
    </row>
    <row r="77" spans="1:4" s="1" customFormat="1" ht="13.8" x14ac:dyDescent="0.3">
      <c r="A77" s="28"/>
      <c r="B77" s="3"/>
      <c r="C77" s="4"/>
      <c r="D77" s="4"/>
    </row>
    <row r="78" spans="1:4" s="1" customFormat="1" ht="13.8" x14ac:dyDescent="0.3">
      <c r="A78" s="28"/>
      <c r="B78" s="3"/>
      <c r="C78" s="4"/>
      <c r="D78" s="4"/>
    </row>
    <row r="79" spans="1:4" s="1" customFormat="1" ht="13.8" x14ac:dyDescent="0.3">
      <c r="A79" s="28"/>
      <c r="B79" s="3"/>
      <c r="C79" s="4"/>
      <c r="D79" s="4"/>
    </row>
    <row r="80" spans="1:4" s="1" customFormat="1" ht="13.8" x14ac:dyDescent="0.3">
      <c r="A80" s="28"/>
      <c r="B80" s="4"/>
      <c r="C80" s="28"/>
      <c r="D80" s="28"/>
    </row>
    <row r="81" spans="1:4" s="1" customFormat="1" ht="13.8" x14ac:dyDescent="0.3">
      <c r="A81" s="28"/>
      <c r="B81" s="68"/>
      <c r="C81" s="68"/>
      <c r="D81" s="68"/>
    </row>
    <row r="82" spans="1:4" s="1" customFormat="1" ht="13.8" x14ac:dyDescent="0.3">
      <c r="A82" s="28"/>
      <c r="B82" s="29"/>
      <c r="C82" s="30"/>
      <c r="D82" s="30"/>
    </row>
    <row r="83" spans="1:4" s="1" customFormat="1" ht="13.8" x14ac:dyDescent="0.3">
      <c r="A83" s="28"/>
      <c r="B83" s="3"/>
      <c r="C83" s="4"/>
      <c r="D83" s="4"/>
    </row>
    <row r="84" spans="1:4" s="1" customFormat="1" ht="13.8" x14ac:dyDescent="0.3">
      <c r="A84" s="28"/>
      <c r="B84" s="3"/>
      <c r="C84" s="4"/>
      <c r="D84" s="4"/>
    </row>
    <row r="85" spans="1:4" s="1" customFormat="1" ht="13.8" x14ac:dyDescent="0.3">
      <c r="A85" s="28"/>
      <c r="B85" s="3"/>
      <c r="C85" s="4"/>
      <c r="D85" s="4"/>
    </row>
    <row r="86" spans="1:4" s="1" customFormat="1" ht="13.8" x14ac:dyDescent="0.3">
      <c r="A86" s="28"/>
      <c r="B86" s="3"/>
      <c r="C86" s="4"/>
      <c r="D86" s="4"/>
    </row>
    <row r="87" spans="1:4" s="1" customFormat="1" ht="13.8" x14ac:dyDescent="0.3">
      <c r="A87" s="28"/>
      <c r="B87" s="3"/>
      <c r="C87" s="4"/>
      <c r="D87" s="4"/>
    </row>
    <row r="88" spans="1:4" s="1" customFormat="1" ht="13.8" x14ac:dyDescent="0.3">
      <c r="A88" s="28"/>
      <c r="B88" s="3"/>
      <c r="C88" s="4"/>
      <c r="D88" s="4"/>
    </row>
    <row r="89" spans="1:4" s="1" customFormat="1" ht="13.8" x14ac:dyDescent="0.3">
      <c r="A89" s="28"/>
      <c r="B89" s="4"/>
      <c r="C89" s="28"/>
      <c r="D89" s="28"/>
    </row>
    <row r="90" spans="1:4" s="1" customFormat="1" ht="13.8" x14ac:dyDescent="0.3">
      <c r="A90" s="28"/>
      <c r="B90" s="68"/>
      <c r="C90" s="68"/>
      <c r="D90" s="68"/>
    </row>
    <row r="91" spans="1:4" s="1" customFormat="1" ht="13.8" x14ac:dyDescent="0.3">
      <c r="A91" s="28"/>
      <c r="B91" s="29"/>
      <c r="C91" s="30"/>
      <c r="D91" s="30"/>
    </row>
    <row r="92" spans="1:4" s="1" customFormat="1" ht="13.8" x14ac:dyDescent="0.3">
      <c r="A92" s="28"/>
      <c r="B92" s="3"/>
      <c r="C92" s="4"/>
      <c r="D92" s="4"/>
    </row>
    <row r="93" spans="1:4" s="1" customFormat="1" ht="12" customHeight="1" x14ac:dyDescent="0.3">
      <c r="A93" s="28"/>
      <c r="B93" s="3"/>
      <c r="C93" s="4"/>
      <c r="D93" s="4"/>
    </row>
    <row r="94" spans="1:4" s="1" customFormat="1" ht="13.8" x14ac:dyDescent="0.3">
      <c r="A94" s="28"/>
      <c r="B94" s="3"/>
      <c r="C94" s="4"/>
      <c r="D94" s="4"/>
    </row>
    <row r="95" spans="1:4" s="1" customFormat="1" ht="13.5" customHeight="1" x14ac:dyDescent="0.3">
      <c r="A95" s="28"/>
      <c r="B95" s="3"/>
      <c r="C95" s="4"/>
      <c r="D95" s="4"/>
    </row>
    <row r="96" spans="1:4" s="1" customFormat="1" ht="13.8" x14ac:dyDescent="0.3">
      <c r="A96" s="28"/>
      <c r="B96" s="3"/>
      <c r="C96" s="4"/>
      <c r="D96" s="4"/>
    </row>
    <row r="97" spans="1:4" s="1" customFormat="1" ht="13.8" x14ac:dyDescent="0.3">
      <c r="A97" s="28"/>
      <c r="B97" s="3"/>
      <c r="C97" s="4"/>
      <c r="D97" s="4"/>
    </row>
    <row r="98" spans="1:4" s="1" customFormat="1" ht="13.8" x14ac:dyDescent="0.3">
      <c r="A98" s="28"/>
      <c r="B98" s="4"/>
      <c r="C98" s="28"/>
      <c r="D98" s="28"/>
    </row>
    <row r="99" spans="1:4" s="1" customFormat="1" ht="13.8" x14ac:dyDescent="0.3">
      <c r="A99" s="28"/>
      <c r="B99" s="68"/>
      <c r="C99" s="68"/>
      <c r="D99" s="68"/>
    </row>
    <row r="100" spans="1:4" s="1" customFormat="1" ht="13.8" x14ac:dyDescent="0.3">
      <c r="A100" s="28"/>
      <c r="B100" s="29"/>
      <c r="C100" s="30"/>
      <c r="D100" s="30"/>
    </row>
    <row r="101" spans="1:4" s="1" customFormat="1" ht="13.8" x14ac:dyDescent="0.3">
      <c r="A101" s="28"/>
      <c r="B101" s="3"/>
      <c r="C101" s="4"/>
      <c r="D101" s="4"/>
    </row>
    <row r="102" spans="1:4" s="1" customFormat="1" ht="13.8" x14ac:dyDescent="0.3">
      <c r="A102" s="28"/>
      <c r="B102" s="3"/>
      <c r="C102" s="4"/>
      <c r="D102" s="4"/>
    </row>
    <row r="103" spans="1:4" s="1" customFormat="1" ht="13.8" x14ac:dyDescent="0.3">
      <c r="A103" s="28"/>
      <c r="B103" s="3"/>
      <c r="C103" s="4"/>
      <c r="D103" s="4"/>
    </row>
    <row r="104" spans="1:4" s="1" customFormat="1" ht="13.8" x14ac:dyDescent="0.3">
      <c r="A104" s="28"/>
      <c r="B104" s="3"/>
      <c r="C104" s="4"/>
      <c r="D104" s="4"/>
    </row>
    <row r="105" spans="1:4" s="1" customFormat="1" ht="13.8" x14ac:dyDescent="0.3">
      <c r="A105" s="28"/>
      <c r="B105" s="3"/>
      <c r="C105" s="4"/>
      <c r="D105" s="4"/>
    </row>
    <row r="106" spans="1:4" s="1" customFormat="1" ht="13.8" x14ac:dyDescent="0.3">
      <c r="A106" s="28"/>
      <c r="B106" s="3"/>
      <c r="C106" s="4"/>
      <c r="D106" s="4"/>
    </row>
    <row r="107" spans="1:4" s="1" customFormat="1" ht="13.8" x14ac:dyDescent="0.3">
      <c r="A107" s="28"/>
      <c r="B107" s="3"/>
      <c r="C107" s="4"/>
      <c r="D107" s="4"/>
    </row>
    <row r="108" spans="1:4" s="1" customFormat="1" ht="13.8" x14ac:dyDescent="0.3">
      <c r="A108" s="28"/>
      <c r="B108" s="3"/>
      <c r="C108" s="4"/>
      <c r="D108" s="4"/>
    </row>
    <row r="109" spans="1:4" s="1" customFormat="1" ht="13.8" x14ac:dyDescent="0.3">
      <c r="A109" s="28"/>
      <c r="B109" s="4"/>
      <c r="C109" s="28"/>
      <c r="D109" s="28"/>
    </row>
    <row r="110" spans="1:4" s="1" customFormat="1" ht="13.8" x14ac:dyDescent="0.3">
      <c r="A110" s="28"/>
      <c r="B110" s="68"/>
      <c r="C110" s="68"/>
      <c r="D110" s="68"/>
    </row>
    <row r="111" spans="1:4" s="1" customFormat="1" ht="13.8" x14ac:dyDescent="0.3">
      <c r="A111" s="28"/>
      <c r="B111" s="29"/>
      <c r="C111" s="30"/>
      <c r="D111" s="30"/>
    </row>
    <row r="112" spans="1:4" s="1" customFormat="1" ht="13.8" x14ac:dyDescent="0.3">
      <c r="A112" s="28"/>
      <c r="B112" s="3"/>
      <c r="C112" s="4"/>
      <c r="D112" s="4"/>
    </row>
    <row r="113" spans="1:4" s="1" customFormat="1" ht="13.8" x14ac:dyDescent="0.3">
      <c r="A113" s="28"/>
      <c r="B113" s="3"/>
      <c r="C113" s="4"/>
      <c r="D113" s="4"/>
    </row>
    <row r="114" spans="1:4" s="1" customFormat="1" ht="13.8" x14ac:dyDescent="0.3">
      <c r="A114" s="28"/>
      <c r="B114" s="3"/>
      <c r="C114" s="4"/>
      <c r="D114" s="4"/>
    </row>
    <row r="115" spans="1:4" s="1" customFormat="1" ht="13.8" x14ac:dyDescent="0.3">
      <c r="A115" s="28"/>
      <c r="B115" s="3"/>
      <c r="C115" s="4"/>
      <c r="D115" s="4"/>
    </row>
    <row r="116" spans="1:4" s="1" customFormat="1" ht="13.8" x14ac:dyDescent="0.3">
      <c r="A116" s="28"/>
      <c r="B116" s="4"/>
      <c r="C116" s="28"/>
      <c r="D116" s="28"/>
    </row>
    <row r="117" spans="1:4" s="1" customFormat="1" ht="13.8" x14ac:dyDescent="0.3">
      <c r="A117" s="28"/>
      <c r="B117" s="68"/>
      <c r="C117" s="68"/>
      <c r="D117" s="68"/>
    </row>
    <row r="118" spans="1:4" s="1" customFormat="1" ht="13.8" x14ac:dyDescent="0.3">
      <c r="A118" s="28"/>
      <c r="B118" s="29"/>
      <c r="C118" s="30"/>
      <c r="D118" s="30"/>
    </row>
    <row r="119" spans="1:4" s="1" customFormat="1" ht="13.8" x14ac:dyDescent="0.3">
      <c r="A119" s="28"/>
      <c r="B119" s="3"/>
      <c r="C119" s="4"/>
      <c r="D119" s="4"/>
    </row>
    <row r="120" spans="1:4" s="1" customFormat="1" ht="13.8" x14ac:dyDescent="0.3">
      <c r="A120" s="28"/>
      <c r="B120" s="3"/>
      <c r="C120" s="4"/>
      <c r="D120" s="4"/>
    </row>
    <row r="121" spans="1:4" s="1" customFormat="1" ht="13.8" x14ac:dyDescent="0.3">
      <c r="A121" s="28"/>
      <c r="B121" s="3"/>
      <c r="C121" s="4"/>
      <c r="D121" s="4"/>
    </row>
    <row r="122" spans="1:4" s="1" customFormat="1" ht="13.8" x14ac:dyDescent="0.3">
      <c r="A122" s="28"/>
      <c r="B122" s="3"/>
      <c r="C122" s="4"/>
      <c r="D122" s="4"/>
    </row>
    <row r="123" spans="1:4" s="1" customFormat="1" ht="13.8" x14ac:dyDescent="0.3">
      <c r="A123" s="28"/>
      <c r="B123" s="3"/>
      <c r="C123" s="4"/>
      <c r="D123" s="4"/>
    </row>
    <row r="124" spans="1:4" s="1" customFormat="1" ht="13.8" x14ac:dyDescent="0.3">
      <c r="A124" s="28"/>
      <c r="B124" s="3"/>
      <c r="C124" s="4"/>
      <c r="D124" s="4"/>
    </row>
    <row r="125" spans="1:4" s="1" customFormat="1" ht="13.8" x14ac:dyDescent="0.3">
      <c r="A125" s="28"/>
      <c r="B125" s="3"/>
      <c r="C125" s="4"/>
      <c r="D125" s="4"/>
    </row>
    <row r="126" spans="1:4" s="1" customFormat="1" ht="13.8" x14ac:dyDescent="0.3">
      <c r="A126" s="28"/>
      <c r="B126" s="3"/>
      <c r="C126" s="4"/>
      <c r="D126" s="4"/>
    </row>
    <row r="127" spans="1:4" s="1" customFormat="1" ht="13.8" x14ac:dyDescent="0.3">
      <c r="A127" s="28"/>
      <c r="B127" s="3"/>
      <c r="C127" s="4"/>
      <c r="D127" s="4"/>
    </row>
    <row r="128" spans="1:4" s="1" customFormat="1" ht="13.8" x14ac:dyDescent="0.3">
      <c r="A128" s="28"/>
      <c r="B128" s="68"/>
      <c r="C128" s="68"/>
      <c r="D128" s="68"/>
    </row>
    <row r="129" spans="1:4" s="1" customFormat="1" ht="13.8" x14ac:dyDescent="0.3">
      <c r="A129" s="28"/>
      <c r="B129" s="3"/>
      <c r="C129" s="4"/>
      <c r="D129" s="4"/>
    </row>
    <row r="130" spans="1:4" s="1" customFormat="1" ht="13.8" x14ac:dyDescent="0.3">
      <c r="A130" s="28"/>
      <c r="B130" s="3"/>
      <c r="C130" s="4"/>
      <c r="D130" s="4"/>
    </row>
    <row r="131" spans="1:4" s="1" customFormat="1" ht="13.8" x14ac:dyDescent="0.3">
      <c r="A131" s="28"/>
      <c r="B131" s="3"/>
      <c r="C131" s="4"/>
      <c r="D131" s="4"/>
    </row>
    <row r="132" spans="1:4" s="1" customFormat="1" ht="13.8" x14ac:dyDescent="0.3">
      <c r="A132" s="28"/>
      <c r="B132" s="3"/>
      <c r="C132" s="4"/>
      <c r="D132" s="4"/>
    </row>
    <row r="133" spans="1:4" s="1" customFormat="1" ht="13.8" x14ac:dyDescent="0.3">
      <c r="A133" s="28"/>
      <c r="B133" s="3"/>
      <c r="C133" s="4"/>
      <c r="D133" s="4"/>
    </row>
    <row r="134" spans="1:4" s="1" customFormat="1" ht="13.8" x14ac:dyDescent="0.3">
      <c r="A134" s="28"/>
      <c r="B134" s="3"/>
      <c r="C134" s="4"/>
      <c r="D134" s="4"/>
    </row>
    <row r="135" spans="1:4" s="1" customFormat="1" ht="13.8" x14ac:dyDescent="0.3">
      <c r="A135" s="28"/>
      <c r="B135" s="31"/>
      <c r="C135" s="28"/>
      <c r="D135" s="28"/>
    </row>
    <row r="136" spans="1:4" s="1" customFormat="1" ht="13.8" x14ac:dyDescent="0.3">
      <c r="A136" s="28"/>
      <c r="B136" s="32"/>
      <c r="C136" s="28"/>
      <c r="D136" s="28"/>
    </row>
    <row r="137" spans="1:4" s="1" customFormat="1" ht="13.8" x14ac:dyDescent="0.3">
      <c r="A137" s="28"/>
      <c r="B137" s="29"/>
      <c r="C137" s="30"/>
      <c r="D137" s="30"/>
    </row>
    <row r="138" spans="1:4" s="1" customFormat="1" ht="13.8" x14ac:dyDescent="0.3">
      <c r="A138" s="28"/>
      <c r="B138" s="3"/>
      <c r="C138" s="4"/>
      <c r="D138" s="4"/>
    </row>
    <row r="139" spans="1:4" s="1" customFormat="1" ht="13.8" x14ac:dyDescent="0.3">
      <c r="A139" s="28"/>
      <c r="B139" s="3"/>
      <c r="C139" s="4"/>
      <c r="D139" s="4"/>
    </row>
    <row r="140" spans="1:4" s="1" customFormat="1" ht="13.8" x14ac:dyDescent="0.3">
      <c r="A140" s="28"/>
      <c r="B140" s="3"/>
      <c r="C140" s="4"/>
      <c r="D140" s="4"/>
    </row>
    <row r="141" spans="1:4" s="1" customFormat="1" ht="13.8" x14ac:dyDescent="0.3">
      <c r="A141" s="28"/>
      <c r="B141" s="3"/>
      <c r="C141" s="4"/>
      <c r="D141" s="4"/>
    </row>
    <row r="142" spans="1:4" s="1" customFormat="1" ht="13.8" x14ac:dyDescent="0.3">
      <c r="A142" s="28"/>
      <c r="B142" s="3"/>
      <c r="C142" s="4"/>
      <c r="D142" s="4"/>
    </row>
    <row r="143" spans="1:4" s="1" customFormat="1" ht="13.8" x14ac:dyDescent="0.3">
      <c r="A143" s="28"/>
      <c r="B143" s="31"/>
      <c r="C143" s="28"/>
      <c r="D143" s="28"/>
    </row>
    <row r="144" spans="1:4" s="1" customFormat="1" ht="13.8" x14ac:dyDescent="0.3">
      <c r="A144" s="28"/>
      <c r="B144" s="32"/>
      <c r="C144" s="28"/>
      <c r="D144" s="28"/>
    </row>
    <row r="145" spans="1:4" s="1" customFormat="1" ht="13.8" x14ac:dyDescent="0.3">
      <c r="A145" s="28"/>
      <c r="B145" s="29"/>
      <c r="C145" s="30"/>
      <c r="D145" s="30"/>
    </row>
    <row r="146" spans="1:4" s="1" customFormat="1" ht="13.8" x14ac:dyDescent="0.3">
      <c r="A146" s="28"/>
      <c r="B146" s="3"/>
      <c r="C146" s="4"/>
      <c r="D146" s="4"/>
    </row>
    <row r="147" spans="1:4" s="1" customFormat="1" ht="13.8" x14ac:dyDescent="0.3">
      <c r="A147" s="28"/>
      <c r="B147" s="3"/>
      <c r="C147" s="4"/>
      <c r="D147" s="4"/>
    </row>
    <row r="148" spans="1:4" s="1" customFormat="1" ht="13.8" x14ac:dyDescent="0.3">
      <c r="A148" s="28"/>
      <c r="B148" s="3"/>
      <c r="C148" s="4"/>
      <c r="D148" s="4"/>
    </row>
    <row r="149" spans="1:4" s="1" customFormat="1" ht="13.8" x14ac:dyDescent="0.3">
      <c r="A149" s="28"/>
      <c r="B149" s="3"/>
      <c r="C149" s="4"/>
      <c r="D149" s="4"/>
    </row>
    <row r="150" spans="1:4" s="1" customFormat="1" ht="13.8" x14ac:dyDescent="0.3">
      <c r="A150" s="28"/>
      <c r="B150" s="3"/>
      <c r="C150" s="4"/>
      <c r="D150" s="4"/>
    </row>
    <row r="151" spans="1:4" s="1" customFormat="1" ht="13.8" x14ac:dyDescent="0.3">
      <c r="A151" s="28"/>
      <c r="B151" s="3"/>
      <c r="C151" s="4"/>
      <c r="D151" s="4"/>
    </row>
    <row r="152" spans="1:4" s="1" customFormat="1" ht="13.8" x14ac:dyDescent="0.3">
      <c r="A152" s="28"/>
      <c r="B152" s="31"/>
      <c r="C152" s="28"/>
      <c r="D152" s="28"/>
    </row>
    <row r="153" spans="1:4" s="1" customFormat="1" ht="13.8" x14ac:dyDescent="0.3">
      <c r="A153" s="28"/>
      <c r="B153" s="32"/>
      <c r="C153" s="28"/>
      <c r="D153" s="28"/>
    </row>
    <row r="154" spans="1:4" s="1" customFormat="1" ht="13.8" x14ac:dyDescent="0.3">
      <c r="A154" s="28"/>
      <c r="B154" s="3"/>
      <c r="C154" s="4"/>
      <c r="D154" s="4"/>
    </row>
    <row r="155" spans="1:4" s="1" customFormat="1" ht="13.8" x14ac:dyDescent="0.3">
      <c r="A155" s="28"/>
      <c r="B155" s="3"/>
      <c r="C155" s="4"/>
      <c r="D155" s="4"/>
    </row>
    <row r="156" spans="1:4" s="1" customFormat="1" ht="13.8" x14ac:dyDescent="0.3">
      <c r="A156" s="28"/>
      <c r="B156" s="3"/>
      <c r="C156" s="4"/>
      <c r="D156" s="4"/>
    </row>
    <row r="157" spans="1:4" s="1" customFormat="1" ht="13.8" x14ac:dyDescent="0.3">
      <c r="A157" s="28"/>
      <c r="B157" s="3"/>
      <c r="C157" s="4"/>
      <c r="D157" s="4"/>
    </row>
    <row r="158" spans="1:4" s="1" customFormat="1" ht="13.8" x14ac:dyDescent="0.3">
      <c r="A158" s="28"/>
      <c r="B158" s="3"/>
      <c r="C158" s="4"/>
      <c r="D158" s="4"/>
    </row>
    <row r="159" spans="1:4" s="1" customFormat="1" ht="13.8" x14ac:dyDescent="0.3">
      <c r="A159" s="28"/>
      <c r="B159" s="3"/>
      <c r="C159" s="4"/>
      <c r="D159" s="4"/>
    </row>
    <row r="160" spans="1:4" s="1" customFormat="1" ht="13.8" x14ac:dyDescent="0.3">
      <c r="A160" s="28"/>
      <c r="B160" s="3"/>
      <c r="C160" s="4"/>
      <c r="D160" s="4"/>
    </row>
    <row r="161" spans="1:4" s="1" customFormat="1" ht="13.8" x14ac:dyDescent="0.3">
      <c r="A161" s="28"/>
      <c r="B161" s="3"/>
      <c r="C161" s="4"/>
      <c r="D161" s="4"/>
    </row>
    <row r="162" spans="1:4" s="1" customFormat="1" ht="13.8" x14ac:dyDescent="0.3">
      <c r="A162" s="28"/>
      <c r="B162" s="3"/>
      <c r="C162" s="4"/>
      <c r="D162" s="4"/>
    </row>
    <row r="163" spans="1:4" s="1" customFormat="1" ht="13.8" x14ac:dyDescent="0.3">
      <c r="A163" s="28"/>
      <c r="B163" s="3"/>
      <c r="C163" s="4"/>
      <c r="D163" s="4"/>
    </row>
    <row r="164" spans="1:4" s="1" customFormat="1" ht="13.8" x14ac:dyDescent="0.3">
      <c r="A164" s="28"/>
      <c r="B164" s="3"/>
      <c r="C164" s="4"/>
      <c r="D164" s="4"/>
    </row>
    <row r="165" spans="1:4" s="1" customFormat="1" ht="13.8" x14ac:dyDescent="0.3">
      <c r="A165" s="28"/>
      <c r="B165" s="31"/>
      <c r="C165" s="28"/>
      <c r="D165" s="28"/>
    </row>
    <row r="166" spans="1:4" s="1" customFormat="1" ht="13.8" x14ac:dyDescent="0.3">
      <c r="A166" s="28"/>
      <c r="B166" s="31"/>
      <c r="C166" s="28"/>
      <c r="D166" s="28"/>
    </row>
    <row r="167" spans="1:4" s="1" customFormat="1" ht="13.8" x14ac:dyDescent="0.3">
      <c r="A167" s="28"/>
      <c r="B167" s="32"/>
      <c r="C167" s="28"/>
      <c r="D167" s="28"/>
    </row>
    <row r="168" spans="1:4" s="1" customFormat="1" ht="13.8" x14ac:dyDescent="0.3">
      <c r="A168" s="28"/>
      <c r="B168" s="29"/>
      <c r="C168" s="30"/>
      <c r="D168" s="30"/>
    </row>
    <row r="169" spans="1:4" s="1" customFormat="1" ht="13.8" x14ac:dyDescent="0.3">
      <c r="A169" s="28"/>
      <c r="B169" s="3"/>
      <c r="C169" s="4"/>
      <c r="D169" s="4"/>
    </row>
    <row r="170" spans="1:4" s="1" customFormat="1" ht="13.8" x14ac:dyDescent="0.3">
      <c r="A170" s="28"/>
      <c r="B170" s="3"/>
      <c r="C170" s="4"/>
      <c r="D170" s="4"/>
    </row>
    <row r="171" spans="1:4" s="1" customFormat="1" ht="13.8" x14ac:dyDescent="0.3">
      <c r="A171" s="28"/>
      <c r="B171" s="3"/>
      <c r="C171" s="4"/>
      <c r="D171" s="4"/>
    </row>
    <row r="172" spans="1:4" s="1" customFormat="1" ht="13.8" x14ac:dyDescent="0.3">
      <c r="A172" s="28"/>
      <c r="B172" s="3"/>
      <c r="C172" s="4"/>
      <c r="D172" s="4"/>
    </row>
    <row r="173" spans="1:4" s="1" customFormat="1" ht="13.8" x14ac:dyDescent="0.3">
      <c r="A173" s="28"/>
      <c r="B173" s="3"/>
      <c r="C173" s="4"/>
      <c r="D173" s="4"/>
    </row>
    <row r="174" spans="1:4" s="1" customFormat="1" ht="13.8" x14ac:dyDescent="0.3">
      <c r="A174" s="28"/>
      <c r="B174" s="3"/>
      <c r="C174" s="4"/>
      <c r="D174" s="4"/>
    </row>
    <row r="175" spans="1:4" s="1" customFormat="1" ht="13.8" x14ac:dyDescent="0.3">
      <c r="A175" s="28"/>
      <c r="B175" s="3"/>
      <c r="C175" s="4"/>
      <c r="D175" s="4"/>
    </row>
    <row r="176" spans="1:4" s="1" customFormat="1" ht="13.8" x14ac:dyDescent="0.3">
      <c r="A176" s="28"/>
      <c r="B176" s="31"/>
      <c r="C176" s="28"/>
      <c r="D176" s="28"/>
    </row>
    <row r="177" spans="1:4" s="1" customFormat="1" ht="13.8" x14ac:dyDescent="0.3">
      <c r="A177" s="28"/>
      <c r="B177" s="32"/>
      <c r="C177" s="28"/>
      <c r="D177" s="28"/>
    </row>
    <row r="178" spans="1:4" s="1" customFormat="1" ht="13.8" x14ac:dyDescent="0.3">
      <c r="A178" s="28"/>
      <c r="B178" s="29"/>
      <c r="C178" s="30"/>
      <c r="D178" s="30"/>
    </row>
    <row r="179" spans="1:4" s="1" customFormat="1" ht="16.5" customHeight="1" x14ac:dyDescent="0.3">
      <c r="A179" s="28"/>
      <c r="B179" s="3"/>
      <c r="C179" s="4"/>
      <c r="D179" s="4"/>
    </row>
    <row r="180" spans="1:4" s="1" customFormat="1" ht="16.5" customHeight="1" x14ac:dyDescent="0.3">
      <c r="A180" s="28"/>
      <c r="B180" s="3"/>
      <c r="C180" s="4"/>
      <c r="D180" s="4"/>
    </row>
    <row r="181" spans="1:4" s="1" customFormat="1" ht="20.25" customHeight="1" x14ac:dyDescent="0.3">
      <c r="A181" s="28"/>
      <c r="B181" s="3"/>
      <c r="C181" s="4"/>
      <c r="D181" s="4"/>
    </row>
    <row r="182" spans="1:4" s="1" customFormat="1" ht="13.8" x14ac:dyDescent="0.3">
      <c r="A182" s="28"/>
      <c r="B182" s="31"/>
      <c r="C182" s="28"/>
      <c r="D182" s="28"/>
    </row>
    <row r="183" spans="1:4" s="1" customFormat="1" ht="13.8" x14ac:dyDescent="0.3">
      <c r="A183" s="28"/>
      <c r="B183" s="32"/>
      <c r="C183" s="28"/>
      <c r="D183" s="28"/>
    </row>
    <row r="184" spans="1:4" s="1" customFormat="1" ht="15" customHeight="1" x14ac:dyDescent="0.3">
      <c r="A184" s="28"/>
      <c r="B184" s="3"/>
      <c r="C184" s="4"/>
      <c r="D184" s="4"/>
    </row>
    <row r="185" spans="1:4" s="1" customFormat="1" ht="16.5" customHeight="1" x14ac:dyDescent="0.3">
      <c r="A185" s="28"/>
      <c r="B185" s="3"/>
      <c r="C185" s="4"/>
      <c r="D185" s="4"/>
    </row>
    <row r="186" spans="1:4" s="1" customFormat="1" ht="22.5" customHeight="1" x14ac:dyDescent="0.3">
      <c r="A186" s="28"/>
      <c r="B186" s="3"/>
      <c r="C186" s="4"/>
      <c r="D186" s="4"/>
    </row>
    <row r="187" spans="1:4" s="1" customFormat="1" ht="13.8" x14ac:dyDescent="0.3">
      <c r="A187" s="28"/>
      <c r="B187" s="31"/>
      <c r="C187" s="28"/>
      <c r="D187" s="28"/>
    </row>
    <row r="188" spans="1:4" s="1" customFormat="1" ht="13.8" x14ac:dyDescent="0.3">
      <c r="A188" s="28"/>
      <c r="B188" s="32"/>
      <c r="C188" s="28"/>
      <c r="D188" s="28"/>
    </row>
    <row r="189" spans="1:4" s="1" customFormat="1" ht="15" customHeight="1" x14ac:dyDescent="0.3">
      <c r="A189" s="28"/>
      <c r="B189" s="3"/>
      <c r="C189" s="4"/>
      <c r="D189" s="4"/>
    </row>
    <row r="190" spans="1:4" s="1" customFormat="1" ht="16.5" customHeight="1" x14ac:dyDescent="0.3">
      <c r="A190" s="28"/>
      <c r="B190" s="3"/>
      <c r="C190" s="4"/>
      <c r="D190" s="4"/>
    </row>
    <row r="191" spans="1:4" s="1" customFormat="1" ht="13.8" x14ac:dyDescent="0.3">
      <c r="A191" s="28"/>
      <c r="B191" s="3"/>
      <c r="C191" s="4"/>
      <c r="D191" s="4"/>
    </row>
    <row r="192" spans="1:4" s="1" customFormat="1" ht="23.25" customHeight="1" x14ac:dyDescent="0.3">
      <c r="A192" s="28"/>
      <c r="B192" s="3"/>
      <c r="C192" s="4"/>
      <c r="D192" s="4"/>
    </row>
    <row r="193" spans="1:4" s="1" customFormat="1" ht="13.8" x14ac:dyDescent="0.3">
      <c r="A193" s="28"/>
      <c r="B193" s="3"/>
      <c r="C193" s="4"/>
      <c r="D193" s="4"/>
    </row>
    <row r="194" spans="1:4" s="1" customFormat="1" ht="13.8" x14ac:dyDescent="0.3">
      <c r="A194" s="28"/>
      <c r="B194" s="31"/>
      <c r="C194" s="28"/>
      <c r="D194" s="28"/>
    </row>
    <row r="195" spans="1:4" s="1" customFormat="1" ht="13.8" x14ac:dyDescent="0.3">
      <c r="A195" s="28"/>
      <c r="B195" s="32"/>
      <c r="C195" s="28"/>
      <c r="D195" s="28"/>
    </row>
    <row r="196" spans="1:4" s="1" customFormat="1" ht="18" customHeight="1" x14ac:dyDescent="0.3">
      <c r="A196" s="28"/>
      <c r="B196" s="3"/>
      <c r="C196" s="4"/>
      <c r="D196" s="4"/>
    </row>
    <row r="197" spans="1:4" s="1" customFormat="1" ht="21" customHeight="1" x14ac:dyDescent="0.3">
      <c r="A197" s="28"/>
      <c r="B197" s="3"/>
      <c r="C197" s="4"/>
      <c r="D197" s="4"/>
    </row>
    <row r="198" spans="1:4" s="1" customFormat="1" ht="13.8" x14ac:dyDescent="0.3">
      <c r="A198" s="28"/>
      <c r="B198" s="3"/>
      <c r="C198" s="4"/>
      <c r="D198" s="4"/>
    </row>
    <row r="199" spans="1:4" s="1" customFormat="1" ht="13.8" x14ac:dyDescent="0.3">
      <c r="A199" s="28"/>
      <c r="B199" s="3"/>
      <c r="C199" s="4"/>
      <c r="D199" s="4"/>
    </row>
    <row r="200" spans="1:4" s="1" customFormat="1" ht="13.8" x14ac:dyDescent="0.3">
      <c r="A200" s="28"/>
      <c r="B200" s="3"/>
      <c r="C200" s="4"/>
      <c r="D200" s="4"/>
    </row>
    <row r="201" spans="1:4" s="1" customFormat="1" ht="13.8" x14ac:dyDescent="0.3">
      <c r="A201" s="28"/>
      <c r="B201" s="31"/>
      <c r="C201" s="28"/>
      <c r="D201" s="28"/>
    </row>
    <row r="202" spans="1:4" s="1" customFormat="1" ht="13.8" x14ac:dyDescent="0.3">
      <c r="A202" s="28"/>
      <c r="B202" s="32"/>
      <c r="C202" s="28"/>
      <c r="D202" s="28"/>
    </row>
    <row r="203" spans="1:4" s="1" customFormat="1" ht="13.8" x14ac:dyDescent="0.3">
      <c r="A203" s="28"/>
      <c r="B203" s="3"/>
      <c r="C203" s="4"/>
      <c r="D203" s="4"/>
    </row>
    <row r="204" spans="1:4" s="1" customFormat="1" ht="13.8" x14ac:dyDescent="0.3">
      <c r="A204" s="28"/>
      <c r="B204" s="3"/>
      <c r="C204" s="4"/>
      <c r="D204" s="4"/>
    </row>
    <row r="205" spans="1:4" s="1" customFormat="1" ht="13.8" x14ac:dyDescent="0.3">
      <c r="A205" s="28"/>
      <c r="B205" s="3"/>
      <c r="C205" s="4"/>
      <c r="D205" s="4"/>
    </row>
    <row r="206" spans="1:4" s="1" customFormat="1" ht="22.5" customHeight="1" x14ac:dyDescent="0.3">
      <c r="A206" s="28"/>
      <c r="B206" s="3"/>
      <c r="C206" s="4"/>
      <c r="D206" s="4"/>
    </row>
    <row r="207" spans="1:4" s="1" customFormat="1" ht="13.8" x14ac:dyDescent="0.3">
      <c r="A207" s="28"/>
      <c r="B207" s="31"/>
      <c r="C207" s="28"/>
      <c r="D207" s="28"/>
    </row>
    <row r="208" spans="1:4" s="1" customFormat="1" ht="13.8" x14ac:dyDescent="0.3">
      <c r="A208" s="28"/>
      <c r="B208" s="32"/>
      <c r="C208" s="28"/>
      <c r="D208" s="28"/>
    </row>
    <row r="209" spans="1:4" s="1" customFormat="1" ht="13.8" x14ac:dyDescent="0.3">
      <c r="A209" s="28"/>
      <c r="B209" s="3"/>
      <c r="C209" s="4"/>
      <c r="D209" s="4"/>
    </row>
    <row r="210" spans="1:4" s="1" customFormat="1" ht="13.8" x14ac:dyDescent="0.3">
      <c r="A210" s="28"/>
      <c r="B210" s="3"/>
      <c r="C210" s="4"/>
      <c r="D210" s="4"/>
    </row>
    <row r="211" spans="1:4" s="1" customFormat="1" ht="13.8" x14ac:dyDescent="0.3">
      <c r="A211" s="28"/>
      <c r="B211" s="3"/>
      <c r="C211" s="4"/>
      <c r="D211" s="4"/>
    </row>
    <row r="212" spans="1:4" s="1" customFormat="1" ht="13.8" x14ac:dyDescent="0.3">
      <c r="A212" s="28"/>
      <c r="B212" s="31"/>
      <c r="C212" s="28"/>
      <c r="D212" s="28"/>
    </row>
    <row r="213" spans="1:4" s="1" customFormat="1" ht="13.8" x14ac:dyDescent="0.3">
      <c r="A213" s="28"/>
      <c r="B213" s="32"/>
      <c r="C213" s="28"/>
      <c r="D213" s="28"/>
    </row>
    <row r="214" spans="1:4" s="1" customFormat="1" ht="13.8" x14ac:dyDescent="0.3">
      <c r="A214" s="28"/>
      <c r="B214" s="3"/>
      <c r="C214" s="4"/>
      <c r="D214" s="4"/>
    </row>
    <row r="215" spans="1:4" s="1" customFormat="1" ht="13.8" x14ac:dyDescent="0.3">
      <c r="A215" s="28"/>
      <c r="B215" s="3"/>
      <c r="C215" s="4"/>
      <c r="D215" s="4"/>
    </row>
    <row r="216" spans="1:4" s="1" customFormat="1" ht="13.8" x14ac:dyDescent="0.3">
      <c r="A216" s="28"/>
      <c r="B216" s="32"/>
      <c r="C216" s="28"/>
      <c r="D216" s="28"/>
    </row>
    <row r="217" spans="1:4" s="1" customFormat="1" ht="13.8" x14ac:dyDescent="0.3">
      <c r="A217" s="28"/>
      <c r="B217" s="32"/>
      <c r="C217" s="28"/>
      <c r="D217" s="28"/>
    </row>
    <row r="218" spans="1:4" s="1" customFormat="1" ht="13.8" x14ac:dyDescent="0.3">
      <c r="A218" s="28"/>
      <c r="B218" s="3"/>
      <c r="C218" s="4"/>
      <c r="D218" s="4"/>
    </row>
    <row r="219" spans="1:4" s="1" customFormat="1" ht="13.8" x14ac:dyDescent="0.3">
      <c r="A219" s="28"/>
      <c r="B219" s="3"/>
      <c r="C219" s="4"/>
      <c r="D219" s="4"/>
    </row>
    <row r="220" spans="1:4" s="1" customFormat="1" ht="13.8" x14ac:dyDescent="0.3">
      <c r="B220" s="2"/>
    </row>
  </sheetData>
  <mergeCells count="19">
    <mergeCell ref="B73:D73"/>
    <mergeCell ref="B61:B62"/>
    <mergeCell ref="C61:C62"/>
    <mergeCell ref="D61:D62"/>
    <mergeCell ref="B43:D43"/>
    <mergeCell ref="B52:D52"/>
    <mergeCell ref="B65:D65"/>
    <mergeCell ref="B128:D128"/>
    <mergeCell ref="B81:D81"/>
    <mergeCell ref="B90:D90"/>
    <mergeCell ref="B99:D99"/>
    <mergeCell ref="B110:D110"/>
    <mergeCell ref="B117:D117"/>
    <mergeCell ref="B29:D29"/>
    <mergeCell ref="B2:D2"/>
    <mergeCell ref="B9:D9"/>
    <mergeCell ref="B14:D14"/>
    <mergeCell ref="B20:D20"/>
    <mergeCell ref="B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Lotes e Valores</vt:lpstr>
      <vt:lpstr>Blocos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2021-08-26T11:44:58Z</dcterms:modified>
</cp:coreProperties>
</file>