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Departamento de Licitacoes - LICITACAO\LICITAÇÃO\5. LICITAÇÕES 2025\2. PREGÃO\59. CT Medicina do trabalho LOTE AMPLA ME\"/>
    </mc:Choice>
  </mc:AlternateContent>
  <xr:revisionPtr revIDLastSave="0" documentId="13_ncr:1_{9A25ED2E-76C2-4310-A767-546B933F2E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O PROPOSTA DE PREÇOS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6" i="1"/>
  <c r="G75" i="1" l="1"/>
  <c r="H67" i="1"/>
  <c r="H68" i="1"/>
  <c r="H69" i="1"/>
  <c r="H70" i="1"/>
  <c r="H71" i="1"/>
  <c r="H72" i="1"/>
  <c r="H73" i="1"/>
  <c r="H74" i="1"/>
  <c r="H66" i="1"/>
  <c r="J66" i="1" s="1"/>
  <c r="H61" i="1"/>
  <c r="J61" i="1"/>
  <c r="H60" i="1"/>
  <c r="I60" i="1" s="1"/>
  <c r="H55" i="1"/>
  <c r="J55" i="1" s="1"/>
  <c r="H32" i="1"/>
  <c r="J32" i="1" s="1"/>
  <c r="H33" i="1"/>
  <c r="J33" i="1" s="1"/>
  <c r="H34" i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H31" i="1"/>
  <c r="J31" i="1" s="1"/>
  <c r="J54" i="1"/>
  <c r="J26" i="1"/>
  <c r="J22" i="1"/>
  <c r="J23" i="1"/>
  <c r="J24" i="1"/>
  <c r="J25" i="1"/>
  <c r="J21" i="1"/>
  <c r="J34" i="1"/>
  <c r="J42" i="1"/>
  <c r="J67" i="1"/>
  <c r="J68" i="1"/>
  <c r="J69" i="1"/>
  <c r="J70" i="1"/>
  <c r="J71" i="1"/>
  <c r="J72" i="1"/>
  <c r="J73" i="1"/>
  <c r="J74" i="1"/>
  <c r="J60" i="1" l="1"/>
  <c r="I32" i="1" l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31" i="1"/>
  <c r="I22" i="1"/>
  <c r="I23" i="1"/>
  <c r="I24" i="1"/>
  <c r="I25" i="1"/>
  <c r="I26" i="1"/>
  <c r="I66" i="1"/>
  <c r="I67" i="1"/>
  <c r="I68" i="1"/>
  <c r="I69" i="1"/>
  <c r="I70" i="1"/>
  <c r="I71" i="1"/>
  <c r="I72" i="1"/>
  <c r="I73" i="1"/>
  <c r="I74" i="1"/>
  <c r="I21" i="1"/>
  <c r="I61" i="1"/>
  <c r="G27" i="1" l="1"/>
  <c r="G62" i="1"/>
  <c r="G56" i="1"/>
</calcChain>
</file>

<file path=xl/sharedStrings.xml><?xml version="1.0" encoding="utf-8"?>
<sst xmlns="http://schemas.openxmlformats.org/spreadsheetml/2006/main" count="151" uniqueCount="77">
  <si>
    <t>Razão Social:</t>
  </si>
  <si>
    <t>Endereço:</t>
  </si>
  <si>
    <t>CNPJ:</t>
  </si>
  <si>
    <t>Telefone:</t>
  </si>
  <si>
    <t>E-mail:</t>
  </si>
  <si>
    <t>Agência:</t>
  </si>
  <si>
    <t>Conta Bancária nº:</t>
  </si>
  <si>
    <t>Banco:</t>
  </si>
  <si>
    <t>LOTE</t>
  </si>
  <si>
    <t>ITEM</t>
  </si>
  <si>
    <t>QTD</t>
  </si>
  <si>
    <t>UN</t>
  </si>
  <si>
    <t>COD. PMCV</t>
  </si>
  <si>
    <t>DESCRIÇÃO</t>
  </si>
  <si>
    <t>VALOR UNITÁRIO PROPOSTO R$</t>
  </si>
  <si>
    <t>VALOR TOTAL ESTIMADO DO LOTE 01</t>
  </si>
  <si>
    <t>VALOR MÁXIMO UNITÁRIO R$</t>
  </si>
  <si>
    <t>VALOR TOTAL ESTIMADO R$</t>
  </si>
  <si>
    <t>ANEXO IV</t>
  </si>
  <si>
    <t>Ao Pregoeiro do Município de Coronel Vivida – PR</t>
  </si>
  <si>
    <t>ATENÇÃO: ESTE MODELO DE PROPOSTA DEVERÁ SER PREENCHIDO PELO(S) LICITANTE(S) VENCEDOR(ES).</t>
  </si>
  <si>
    <t>Apresentamos nossa proposta de preços para fornecimento do(s) lote(s) abaixo detalhado(s):</t>
  </si>
  <si>
    <t>-Validade da proposta: 60 (sessenta) dias.</t>
  </si>
  <si>
    <t>-Prazo de entrega: Conforme Edital.</t>
  </si>
  <si>
    <t>-Nos valores propostos estão inclusos todos os custos operacionais, encargos previdenciários, trabalhistas, tributários, comerciais, fretes e carretos, e quaisquer outros que incidam direta ou indiretamente na execução do serviço de forma que o objeto do certame não tenha ônus para o Município de Coronel Vivida.</t>
  </si>
  <si>
    <t>Local e Data.</t>
  </si>
  <si>
    <t>Nome a assinatura do representante legal</t>
  </si>
  <si>
    <t xml:space="preserve"> PROPOSTA DE PREÇOS ATUALIZADA</t>
  </si>
  <si>
    <t>Status</t>
  </si>
  <si>
    <t>UN.</t>
  </si>
  <si>
    <t>PROGRAMA DE GERENCIAMENTO DE RISCOS (PGR).</t>
  </si>
  <si>
    <t>PROGRAMA DE CONTROLE MÉDICO DA SAÚDE OCUPACIONAL (PCMSO).</t>
  </si>
  <si>
    <t>LAUDO TÉCNICO DE CONDIÇÕES AMBIENTAIS DO TRABALHO (LTCAT).</t>
  </si>
  <si>
    <t>ATUALIZAÇÃO DE ANÁLISE ERGONÔMICA DO TRABALHO (NR 17), CONFORME DEMANDA E FUNÇÕES DOS DEPARTAMENTO</t>
  </si>
  <si>
    <t>EMISSÃO DO PERFIL PROFISSIOGRÁFICO PREVIDENCIÁRIO – PPP</t>
  </si>
  <si>
    <t>LAUDO EXTEMPORÂNEO PARA FINS PREVIDENCIÁRIO</t>
  </si>
  <si>
    <t>EXAMES MÉDICO OCUPACIONAIS.</t>
  </si>
  <si>
    <t>AVALIAÇÃO VOCAL</t>
  </si>
  <si>
    <t>AUDIOMETRIA</t>
  </si>
  <si>
    <t>ACUIDADE VISUAL PARA LONGE</t>
  </si>
  <si>
    <t>AVALIAÇÃO CINESIOLÓGICA FUNCIONAL DE MEMBROS SUPERIORES</t>
  </si>
  <si>
    <t>ESPIROMETRIA</t>
  </si>
  <si>
    <t>EEG ELETROENCEFALOGRAMA</t>
  </si>
  <si>
    <t>ECG - ELETROCARDIOGRAMA</t>
  </si>
  <si>
    <t>AVALIAÇÃO PSICOSSOCIAL</t>
  </si>
  <si>
    <t>RETICULÓCITOS</t>
  </si>
  <si>
    <t xml:space="preserve">HEMOGRAMA COMPLETO COM PLAQUETAS </t>
  </si>
  <si>
    <t>PARASITOLÓGICO DE FEZES</t>
  </si>
  <si>
    <t xml:space="preserve">GLICEMIA EM JEJUM </t>
  </si>
  <si>
    <t>CHUMBO SANGUÍNEO</t>
  </si>
  <si>
    <t xml:space="preserve">CROMO URINÁRIO </t>
  </si>
  <si>
    <t xml:space="preserve">ANTI HBC </t>
  </si>
  <si>
    <t xml:space="preserve">ANTI HBS </t>
  </si>
  <si>
    <t xml:space="preserve">ANTI HCV </t>
  </si>
  <si>
    <t xml:space="preserve">HBS AG (ANTÍGENO AUSTRÁLIA) </t>
  </si>
  <si>
    <t xml:space="preserve">BILIRRUBINAS TOTAL E FRAÇÕES </t>
  </si>
  <si>
    <t xml:space="preserve">COLINESTERASE ERITROCITÁRIA </t>
  </si>
  <si>
    <t xml:space="preserve">COLINESTERASE SANGUÍNEA </t>
  </si>
  <si>
    <t>EXAME LABORATORIAL DE DOSAGEM DE CREATININA</t>
  </si>
  <si>
    <t>EXAME LABORATORIAL DE DOSAGEM DE GAMA GLUTAMIL TRANSFERASE (GAMA GT)</t>
  </si>
  <si>
    <t>EXAME LABORATORIAL DE ALBUMINA (PROTEINAS TOTAIS E FRACOES)</t>
  </si>
  <si>
    <t>EXAME LABORATORIAL DE DOSAGEM DE TRANSAMINASE GLUTAMICO-OXALACETICA (TGO)</t>
  </si>
  <si>
    <t>EXAME LABORATORIAL DE DOSAGEM DE TRANSAMINASE GLUTAMICO-PIRUVICA (TGP)</t>
  </si>
  <si>
    <t>EXAME LABORATORIAL DE DOSAGEM DE UREIA</t>
  </si>
  <si>
    <t>EXAME LABORATORIAL DE DOSAGEM DE FOSFATASE ALCALINA</t>
  </si>
  <si>
    <t xml:space="preserve">SUMÁRIO DE URINA </t>
  </si>
  <si>
    <t>EXAME LABORATORIAL DE DOSAGEM DE TRIIODOTIRONINA (T3)</t>
  </si>
  <si>
    <t>EXAME LABORATORIAL DE DOSAGEM DE TIROXINA (T4)</t>
  </si>
  <si>
    <t xml:space="preserve"> EXAME VDRL</t>
  </si>
  <si>
    <t>EXAME LABORATORIAL DE DOSAGEM DE HORMONIO TIREOESTIMULANTE (TSH)</t>
  </si>
  <si>
    <t>VALOR TOTAL ESTIMADO DO LOTE 02</t>
  </si>
  <si>
    <t>RAIO X TÓRAX PADRÃO OIT</t>
  </si>
  <si>
    <t>RAIO X COLUNA LOMBO SACRA COM LAUDO</t>
  </si>
  <si>
    <t>PREGÃO ELETRÔNICO Nº 59/2025</t>
  </si>
  <si>
    <t>VALOR TOTAL ESTIMADO DO LOTE 03</t>
  </si>
  <si>
    <t>VALOR TOTAL ESTIMADO DO LOTE 04</t>
  </si>
  <si>
    <t>INSIRA NA CÉLULA AO LADO O PERCENTUAL DE DESCONTO QUE DESEJA APLICAR A TODOS OS ITENS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</si>
</sst>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C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201F1E"/>
      <name val="Calibri"/>
      <family val="2"/>
    </font>
    <font>
      <sz val="10"/>
      <color rgb="FF000000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164" fontId="3" fillId="0" borderId="6" xfId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justify" vertical="center"/>
    </xf>
    <xf numFmtId="2" fontId="13" fillId="0" borderId="1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justify" vertical="center" wrapText="1"/>
    </xf>
    <xf numFmtId="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164" fontId="2" fillId="0" borderId="3" xfId="1" applyFont="1" applyBorder="1" applyAlignment="1">
      <alignment horizontal="right" vertical="center" wrapText="1"/>
    </xf>
    <xf numFmtId="164" fontId="2" fillId="0" borderId="4" xfId="1" applyFont="1" applyBorder="1" applyAlignment="1">
      <alignment horizontal="right" vertical="center" wrapText="1"/>
    </xf>
    <xf numFmtId="164" fontId="2" fillId="0" borderId="5" xfId="1" applyFont="1" applyBorder="1" applyAlignment="1">
      <alignment horizontal="right" vertical="center" wrapText="1"/>
    </xf>
    <xf numFmtId="0" fontId="16" fillId="0" borderId="0" xfId="0" applyFont="1"/>
    <xf numFmtId="9" fontId="17" fillId="5" borderId="1" xfId="2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164" fontId="2" fillId="0" borderId="3" xfId="1" applyFont="1" applyBorder="1" applyAlignment="1">
      <alignment horizontal="right" vertical="center" wrapText="1"/>
    </xf>
    <xf numFmtId="164" fontId="2" fillId="0" borderId="4" xfId="1" applyFont="1" applyBorder="1" applyAlignment="1">
      <alignment horizontal="right" vertical="center" wrapText="1"/>
    </xf>
    <xf numFmtId="164" fontId="2" fillId="0" borderId="5" xfId="1" applyFont="1" applyBorder="1" applyAlignment="1">
      <alignment horizontal="righ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8"/>
  <sheetViews>
    <sheetView tabSelected="1" topLeftCell="A65" zoomScaleNormal="100" workbookViewId="0">
      <selection activeCell="G87" sqref="G87"/>
    </sheetView>
  </sheetViews>
  <sheetFormatPr defaultColWidth="9.140625" defaultRowHeight="15" x14ac:dyDescent="0.25"/>
  <cols>
    <col min="1" max="1" width="7.28515625" bestFit="1" customWidth="1"/>
    <col min="2" max="2" width="6.5703125" customWidth="1"/>
    <col min="3" max="3" width="6.140625" customWidth="1"/>
    <col min="4" max="4" width="5.7109375" customWidth="1"/>
    <col min="5" max="5" width="6" bestFit="1" customWidth="1"/>
    <col min="6" max="6" width="23" customWidth="1"/>
    <col min="7" max="7" width="10.42578125" style="4" bestFit="1" customWidth="1"/>
    <col min="8" max="8" width="10.7109375" style="5" customWidth="1"/>
    <col min="9" max="9" width="16.7109375" style="5" bestFit="1" customWidth="1"/>
  </cols>
  <sheetData>
    <row r="1" spans="1:9" ht="15.75" x14ac:dyDescent="0.25">
      <c r="A1" s="55" t="s">
        <v>18</v>
      </c>
      <c r="B1" s="55"/>
      <c r="C1" s="55"/>
      <c r="D1" s="55"/>
      <c r="E1" s="55"/>
      <c r="F1" s="55"/>
      <c r="G1" s="55"/>
      <c r="H1" s="55"/>
      <c r="I1" s="55"/>
    </row>
    <row r="2" spans="1:9" ht="15.75" x14ac:dyDescent="0.25">
      <c r="A2" s="55" t="s">
        <v>73</v>
      </c>
      <c r="B2" s="55"/>
      <c r="C2" s="55"/>
      <c r="D2" s="55"/>
      <c r="E2" s="55"/>
      <c r="F2" s="55"/>
      <c r="G2" s="55"/>
      <c r="H2" s="55"/>
      <c r="I2" s="55"/>
    </row>
    <row r="3" spans="1:9" ht="15.75" x14ac:dyDescent="0.25">
      <c r="A3" s="56" t="s">
        <v>27</v>
      </c>
      <c r="B3" s="56"/>
      <c r="C3" s="56"/>
      <c r="D3" s="56"/>
      <c r="E3" s="56"/>
      <c r="F3" s="56"/>
      <c r="G3" s="56"/>
      <c r="H3" s="56"/>
      <c r="I3" s="56"/>
    </row>
    <row r="4" spans="1:9" ht="34.5" customHeight="1" x14ac:dyDescent="0.25">
      <c r="A4" s="58" t="s">
        <v>20</v>
      </c>
      <c r="B4" s="58"/>
      <c r="C4" s="58"/>
      <c r="D4" s="58"/>
      <c r="E4" s="58"/>
      <c r="F4" s="58"/>
      <c r="G4" s="58"/>
      <c r="H4" s="58"/>
      <c r="I4" s="58"/>
    </row>
    <row r="5" spans="1:9" ht="15.75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15.75" x14ac:dyDescent="0.25">
      <c r="A6" s="57" t="s">
        <v>19</v>
      </c>
      <c r="B6" s="57"/>
      <c r="C6" s="57"/>
      <c r="D6" s="57"/>
      <c r="E6" s="57"/>
      <c r="F6" s="57"/>
      <c r="G6" s="57"/>
      <c r="H6" s="57"/>
      <c r="I6" s="57"/>
    </row>
    <row r="7" spans="1:9" ht="15.75" x14ac:dyDescent="0.25">
      <c r="A7" s="9"/>
      <c r="B7" s="10"/>
      <c r="C7" s="10"/>
      <c r="D7" s="10"/>
      <c r="E7" s="10"/>
      <c r="F7" s="10"/>
      <c r="G7" s="10"/>
      <c r="H7" s="10"/>
      <c r="I7" s="10"/>
    </row>
    <row r="8" spans="1:9" ht="15.75" x14ac:dyDescent="0.25">
      <c r="A8" s="7" t="s">
        <v>0</v>
      </c>
      <c r="B8" s="30"/>
      <c r="C8" s="49"/>
      <c r="D8" s="49"/>
      <c r="E8" s="49"/>
      <c r="F8" s="49"/>
      <c r="G8" s="49"/>
      <c r="H8" s="49"/>
      <c r="I8" s="49"/>
    </row>
    <row r="9" spans="1:9" ht="15.75" x14ac:dyDescent="0.25">
      <c r="A9" s="7" t="s">
        <v>2</v>
      </c>
      <c r="B9" s="49"/>
      <c r="C9" s="49"/>
      <c r="D9" s="49"/>
      <c r="E9" s="49"/>
      <c r="F9" s="49"/>
      <c r="G9" s="49"/>
      <c r="H9" s="49"/>
      <c r="I9" s="49"/>
    </row>
    <row r="10" spans="1:9" ht="15.75" x14ac:dyDescent="0.25">
      <c r="A10" s="7" t="s">
        <v>1</v>
      </c>
      <c r="B10" s="30"/>
      <c r="C10" s="49"/>
      <c r="D10" s="49"/>
      <c r="E10" s="49"/>
      <c r="F10" s="49"/>
      <c r="G10" s="49"/>
      <c r="H10" s="49"/>
      <c r="I10" s="49"/>
    </row>
    <row r="11" spans="1:9" ht="15.75" x14ac:dyDescent="0.25">
      <c r="A11" s="7" t="s">
        <v>3</v>
      </c>
      <c r="B11" s="30"/>
      <c r="C11" s="49"/>
      <c r="D11" s="49"/>
      <c r="E11" s="49"/>
      <c r="F11" s="49"/>
      <c r="G11" s="49"/>
      <c r="H11" s="49"/>
      <c r="I11" s="49"/>
    </row>
    <row r="12" spans="1:9" ht="15.75" x14ac:dyDescent="0.25">
      <c r="A12" s="7" t="s">
        <v>4</v>
      </c>
      <c r="B12" s="49"/>
      <c r="C12" s="49"/>
      <c r="D12" s="49"/>
      <c r="E12" s="49"/>
      <c r="F12" s="49"/>
      <c r="G12" s="49"/>
      <c r="H12" s="49"/>
      <c r="I12" s="49"/>
    </row>
    <row r="13" spans="1:9" ht="15.75" x14ac:dyDescent="0.25">
      <c r="A13" s="7" t="s">
        <v>5</v>
      </c>
      <c r="B13" s="30"/>
      <c r="C13" s="49"/>
      <c r="D13" s="49"/>
      <c r="E13" s="49"/>
      <c r="F13" s="49"/>
      <c r="G13" s="49"/>
      <c r="H13" s="49"/>
      <c r="I13" s="49"/>
    </row>
    <row r="14" spans="1:9" ht="15.75" x14ac:dyDescent="0.25">
      <c r="A14" s="6" t="s">
        <v>6</v>
      </c>
      <c r="B14" s="11"/>
      <c r="C14" s="11"/>
      <c r="D14" s="50"/>
      <c r="E14" s="50"/>
      <c r="F14" s="50"/>
      <c r="G14" s="50"/>
      <c r="H14" s="50"/>
      <c r="I14" s="50"/>
    </row>
    <row r="15" spans="1:9" ht="15.75" x14ac:dyDescent="0.25">
      <c r="A15" s="6" t="s">
        <v>7</v>
      </c>
      <c r="B15" s="50"/>
      <c r="C15" s="50"/>
      <c r="D15" s="50"/>
      <c r="E15" s="50"/>
      <c r="F15" s="50"/>
      <c r="G15" s="50"/>
      <c r="H15" s="50"/>
      <c r="I15" s="50"/>
    </row>
    <row r="16" spans="1:9" ht="15.75" x14ac:dyDescent="0.25">
      <c r="A16" s="11"/>
      <c r="B16" s="11"/>
      <c r="C16" s="11"/>
      <c r="D16" s="11"/>
      <c r="E16" s="11"/>
      <c r="F16" s="11"/>
      <c r="G16" s="11"/>
      <c r="H16" s="11"/>
      <c r="I16" s="11"/>
    </row>
    <row r="17" spans="1:10" ht="15.75" x14ac:dyDescent="0.25">
      <c r="A17" s="51" t="s">
        <v>21</v>
      </c>
      <c r="B17" s="51"/>
      <c r="C17" s="51"/>
      <c r="D17" s="51"/>
      <c r="E17" s="51"/>
      <c r="F17" s="51"/>
      <c r="G17" s="51"/>
      <c r="H17" s="51"/>
      <c r="I17" s="51"/>
    </row>
    <row r="19" spans="1:10" s="37" customFormat="1" x14ac:dyDescent="0.2">
      <c r="A19" s="39" t="s">
        <v>76</v>
      </c>
      <c r="B19" s="39"/>
      <c r="C19" s="39"/>
      <c r="D19" s="39"/>
      <c r="E19" s="39"/>
      <c r="F19" s="39"/>
      <c r="G19" s="39"/>
      <c r="H19" s="39"/>
      <c r="I19" s="39"/>
      <c r="J19" s="38">
        <v>0</v>
      </c>
    </row>
    <row r="20" spans="1:10" ht="51" x14ac:dyDescent="0.25">
      <c r="A20" s="13" t="s">
        <v>8</v>
      </c>
      <c r="B20" s="13" t="s">
        <v>9</v>
      </c>
      <c r="C20" s="13" t="s">
        <v>10</v>
      </c>
      <c r="D20" s="13" t="s">
        <v>11</v>
      </c>
      <c r="E20" s="13" t="s">
        <v>12</v>
      </c>
      <c r="F20" s="13" t="s">
        <v>13</v>
      </c>
      <c r="G20" s="14" t="s">
        <v>16</v>
      </c>
      <c r="H20" s="14" t="s">
        <v>14</v>
      </c>
      <c r="I20" s="14" t="s">
        <v>17</v>
      </c>
      <c r="J20" s="12" t="s">
        <v>28</v>
      </c>
    </row>
    <row r="21" spans="1:10" ht="36" x14ac:dyDescent="0.25">
      <c r="A21" s="15">
        <v>1</v>
      </c>
      <c r="B21" s="17">
        <v>1</v>
      </c>
      <c r="C21" s="17">
        <v>1</v>
      </c>
      <c r="D21" s="17" t="s">
        <v>29</v>
      </c>
      <c r="E21" s="17">
        <v>23077</v>
      </c>
      <c r="F21" s="18" t="s">
        <v>30</v>
      </c>
      <c r="G21" s="19">
        <v>10300</v>
      </c>
      <c r="H21" s="29">
        <f>(G21)-G21*$J$19</f>
        <v>10300</v>
      </c>
      <c r="I21" s="16">
        <f>H21*C21</f>
        <v>10300</v>
      </c>
      <c r="J21" t="str">
        <f>_xlfn.IFS(H21="","aguardando lançamento",H21&lt;=G21,"correto", H21&gt;G21, "acima máximo")</f>
        <v>correto</v>
      </c>
    </row>
    <row r="22" spans="1:10" ht="36" x14ac:dyDescent="0.25">
      <c r="A22" s="15">
        <v>1</v>
      </c>
      <c r="B22" s="17">
        <v>2</v>
      </c>
      <c r="C22" s="17">
        <v>1</v>
      </c>
      <c r="D22" s="17" t="s">
        <v>29</v>
      </c>
      <c r="E22" s="17">
        <v>23079</v>
      </c>
      <c r="F22" s="20" t="s">
        <v>31</v>
      </c>
      <c r="G22" s="19">
        <v>10100</v>
      </c>
      <c r="H22" s="29">
        <f t="shared" ref="H22:H25" si="0">(G22)-G22*$J$19</f>
        <v>10100</v>
      </c>
      <c r="I22" s="16">
        <f t="shared" ref="I22:I26" si="1">H22*C22</f>
        <v>10100</v>
      </c>
      <c r="J22" t="str">
        <f t="shared" ref="J22:J74" si="2">_xlfn.IFS(H22="","aguardando lançamento",H22&lt;=G22,"correto", H22&gt;G22, "acima máximo")</f>
        <v>correto</v>
      </c>
    </row>
    <row r="23" spans="1:10" ht="36" x14ac:dyDescent="0.25">
      <c r="A23" s="15">
        <v>1</v>
      </c>
      <c r="B23" s="17">
        <v>3</v>
      </c>
      <c r="C23" s="17">
        <v>1</v>
      </c>
      <c r="D23" s="17" t="s">
        <v>29</v>
      </c>
      <c r="E23" s="17">
        <v>23078</v>
      </c>
      <c r="F23" s="20" t="s">
        <v>32</v>
      </c>
      <c r="G23" s="19">
        <v>9500</v>
      </c>
      <c r="H23" s="29">
        <f t="shared" si="0"/>
        <v>9500</v>
      </c>
      <c r="I23" s="16">
        <f t="shared" si="1"/>
        <v>9500</v>
      </c>
      <c r="J23" t="str">
        <f t="shared" si="2"/>
        <v>correto</v>
      </c>
    </row>
    <row r="24" spans="1:10" ht="60" x14ac:dyDescent="0.25">
      <c r="A24" s="15">
        <v>1</v>
      </c>
      <c r="B24" s="17">
        <v>4</v>
      </c>
      <c r="C24" s="17">
        <v>30</v>
      </c>
      <c r="D24" s="17" t="s">
        <v>29</v>
      </c>
      <c r="E24" s="17">
        <v>20493</v>
      </c>
      <c r="F24" s="20" t="s">
        <v>33</v>
      </c>
      <c r="G24" s="19">
        <v>272.5</v>
      </c>
      <c r="H24" s="29">
        <f t="shared" si="0"/>
        <v>272.5</v>
      </c>
      <c r="I24" s="16">
        <f t="shared" si="1"/>
        <v>8175</v>
      </c>
      <c r="J24" t="str">
        <f t="shared" si="2"/>
        <v>correto</v>
      </c>
    </row>
    <row r="25" spans="1:10" ht="36" x14ac:dyDescent="0.25">
      <c r="A25" s="15">
        <v>1</v>
      </c>
      <c r="B25" s="17">
        <v>5</v>
      </c>
      <c r="C25" s="17">
        <v>100</v>
      </c>
      <c r="D25" s="17" t="s">
        <v>29</v>
      </c>
      <c r="E25" s="17">
        <v>20494</v>
      </c>
      <c r="F25" s="20" t="s">
        <v>34</v>
      </c>
      <c r="G25" s="19">
        <v>62.97</v>
      </c>
      <c r="H25" s="29">
        <f t="shared" si="0"/>
        <v>62.97</v>
      </c>
      <c r="I25" s="16">
        <f t="shared" si="1"/>
        <v>6297</v>
      </c>
      <c r="J25" t="str">
        <f t="shared" si="2"/>
        <v>correto</v>
      </c>
    </row>
    <row r="26" spans="1:10" ht="24" x14ac:dyDescent="0.25">
      <c r="A26" s="15">
        <v>1</v>
      </c>
      <c r="B26" s="17">
        <v>6</v>
      </c>
      <c r="C26" s="17">
        <v>10</v>
      </c>
      <c r="D26" s="17" t="s">
        <v>29</v>
      </c>
      <c r="E26" s="17">
        <v>20495</v>
      </c>
      <c r="F26" s="20" t="s">
        <v>35</v>
      </c>
      <c r="G26" s="19">
        <v>612.5</v>
      </c>
      <c r="H26" s="29">
        <f>(G26)-G26*$J$19</f>
        <v>612.5</v>
      </c>
      <c r="I26" s="16">
        <f t="shared" si="1"/>
        <v>6125</v>
      </c>
      <c r="J26" t="str">
        <f t="shared" si="2"/>
        <v>correto</v>
      </c>
    </row>
    <row r="27" spans="1:10" x14ac:dyDescent="0.25">
      <c r="A27" s="43" t="s">
        <v>15</v>
      </c>
      <c r="B27" s="44"/>
      <c r="C27" s="44"/>
      <c r="D27" s="44"/>
      <c r="E27" s="44"/>
      <c r="F27" s="45"/>
      <c r="G27" s="46">
        <f>SUM(I21:I26)</f>
        <v>50497</v>
      </c>
      <c r="H27" s="47"/>
      <c r="I27" s="48"/>
    </row>
    <row r="28" spans="1:10" x14ac:dyDescent="0.25">
      <c r="A28" s="31"/>
      <c r="B28" s="32"/>
      <c r="C28" s="32"/>
      <c r="D28" s="32"/>
      <c r="E28" s="32"/>
      <c r="F28" s="32"/>
      <c r="G28" s="35"/>
      <c r="H28" s="35"/>
      <c r="I28" s="36"/>
    </row>
    <row r="29" spans="1:10" x14ac:dyDescent="0.25">
      <c r="A29" s="39" t="s">
        <v>76</v>
      </c>
      <c r="B29" s="39"/>
      <c r="C29" s="39"/>
      <c r="D29" s="39"/>
      <c r="E29" s="39"/>
      <c r="F29" s="39"/>
      <c r="G29" s="39"/>
      <c r="H29" s="39"/>
      <c r="I29" s="39"/>
      <c r="J29" s="38">
        <v>0</v>
      </c>
    </row>
    <row r="30" spans="1:10" ht="51" x14ac:dyDescent="0.25">
      <c r="A30" s="13" t="s">
        <v>8</v>
      </c>
      <c r="B30" s="13" t="s">
        <v>9</v>
      </c>
      <c r="C30" s="13" t="s">
        <v>10</v>
      </c>
      <c r="D30" s="13" t="s">
        <v>11</v>
      </c>
      <c r="E30" s="13" t="s">
        <v>12</v>
      </c>
      <c r="F30" s="13" t="s">
        <v>13</v>
      </c>
      <c r="G30" s="14" t="s">
        <v>16</v>
      </c>
      <c r="H30" s="14" t="s">
        <v>14</v>
      </c>
      <c r="I30" s="12" t="s">
        <v>17</v>
      </c>
      <c r="J30" s="12" t="s">
        <v>28</v>
      </c>
    </row>
    <row r="31" spans="1:10" x14ac:dyDescent="0.25">
      <c r="A31" s="17">
        <v>2</v>
      </c>
      <c r="B31" s="17">
        <v>1</v>
      </c>
      <c r="C31" s="17">
        <v>300</v>
      </c>
      <c r="D31" s="17" t="s">
        <v>29</v>
      </c>
      <c r="E31" s="17">
        <v>23058</v>
      </c>
      <c r="F31" s="26" t="s">
        <v>45</v>
      </c>
      <c r="G31" s="27">
        <v>17.8</v>
      </c>
      <c r="H31" s="29">
        <f>(G31)-G31*$J$29</f>
        <v>17.8</v>
      </c>
      <c r="I31" s="25">
        <f>H31*C31</f>
        <v>5340</v>
      </c>
      <c r="J31" t="str">
        <f t="shared" si="2"/>
        <v>correto</v>
      </c>
    </row>
    <row r="32" spans="1:10" ht="24" x14ac:dyDescent="0.25">
      <c r="A32" s="17">
        <v>2</v>
      </c>
      <c r="B32" s="17">
        <v>2</v>
      </c>
      <c r="C32" s="17">
        <v>1200</v>
      </c>
      <c r="D32" s="17" t="s">
        <v>29</v>
      </c>
      <c r="E32" s="17">
        <v>479</v>
      </c>
      <c r="F32" s="26" t="s">
        <v>46</v>
      </c>
      <c r="G32" s="27">
        <v>17.64</v>
      </c>
      <c r="H32" s="29">
        <f t="shared" ref="H32:H54" si="3">(G32)-G32*$J$29</f>
        <v>17.64</v>
      </c>
      <c r="I32" s="25">
        <f t="shared" ref="I32:I55" si="4">H32*C32</f>
        <v>21168</v>
      </c>
      <c r="J32" t="str">
        <f t="shared" si="2"/>
        <v>correto</v>
      </c>
    </row>
    <row r="33" spans="1:10" x14ac:dyDescent="0.25">
      <c r="A33" s="17">
        <v>2</v>
      </c>
      <c r="B33" s="17">
        <v>3</v>
      </c>
      <c r="C33" s="17">
        <v>300</v>
      </c>
      <c r="D33" s="17" t="s">
        <v>29</v>
      </c>
      <c r="E33" s="17">
        <v>23059</v>
      </c>
      <c r="F33" s="26" t="s">
        <v>47</v>
      </c>
      <c r="G33" s="27">
        <v>12.83</v>
      </c>
      <c r="H33" s="29">
        <f t="shared" si="3"/>
        <v>12.83</v>
      </c>
      <c r="I33" s="25">
        <f t="shared" si="4"/>
        <v>3849</v>
      </c>
      <c r="J33" t="str">
        <f t="shared" si="2"/>
        <v>correto</v>
      </c>
    </row>
    <row r="34" spans="1:10" x14ac:dyDescent="0.25">
      <c r="A34" s="17">
        <v>2</v>
      </c>
      <c r="B34" s="17">
        <v>4</v>
      </c>
      <c r="C34" s="17">
        <v>1000</v>
      </c>
      <c r="D34" s="17" t="s">
        <v>29</v>
      </c>
      <c r="E34" s="17">
        <v>8615</v>
      </c>
      <c r="F34" s="26" t="s">
        <v>48</v>
      </c>
      <c r="G34" s="27">
        <v>9.35</v>
      </c>
      <c r="H34" s="29">
        <f t="shared" si="3"/>
        <v>9.35</v>
      </c>
      <c r="I34" s="25">
        <f t="shared" si="4"/>
        <v>9350</v>
      </c>
      <c r="J34" t="str">
        <f t="shared" si="2"/>
        <v>correto</v>
      </c>
    </row>
    <row r="35" spans="1:10" x14ac:dyDescent="0.25">
      <c r="A35" s="17">
        <v>2</v>
      </c>
      <c r="B35" s="17">
        <v>5</v>
      </c>
      <c r="C35" s="17">
        <v>100</v>
      </c>
      <c r="D35" s="17" t="s">
        <v>29</v>
      </c>
      <c r="E35" s="17">
        <v>8612</v>
      </c>
      <c r="F35" s="26" t="s">
        <v>49</v>
      </c>
      <c r="G35" s="27">
        <v>30.4</v>
      </c>
      <c r="H35" s="29">
        <f t="shared" si="3"/>
        <v>30.4</v>
      </c>
      <c r="I35" s="25">
        <f t="shared" si="4"/>
        <v>3040</v>
      </c>
      <c r="J35" t="str">
        <f t="shared" si="2"/>
        <v>correto</v>
      </c>
    </row>
    <row r="36" spans="1:10" x14ac:dyDescent="0.25">
      <c r="A36" s="17">
        <v>2</v>
      </c>
      <c r="B36" s="17">
        <v>6</v>
      </c>
      <c r="C36" s="17">
        <v>100</v>
      </c>
      <c r="D36" s="17" t="s">
        <v>29</v>
      </c>
      <c r="E36" s="17">
        <v>23060</v>
      </c>
      <c r="F36" s="26" t="s">
        <v>50</v>
      </c>
      <c r="G36" s="27">
        <v>35.200000000000003</v>
      </c>
      <c r="H36" s="29">
        <f t="shared" si="3"/>
        <v>35.200000000000003</v>
      </c>
      <c r="I36" s="25">
        <f t="shared" si="4"/>
        <v>3520</v>
      </c>
      <c r="J36" t="str">
        <f t="shared" si="2"/>
        <v>correto</v>
      </c>
    </row>
    <row r="37" spans="1:10" x14ac:dyDescent="0.25">
      <c r="A37" s="17">
        <v>2</v>
      </c>
      <c r="B37" s="17">
        <v>7</v>
      </c>
      <c r="C37" s="17">
        <v>1000</v>
      </c>
      <c r="D37" s="17" t="s">
        <v>29</v>
      </c>
      <c r="E37" s="17">
        <v>474</v>
      </c>
      <c r="F37" s="26" t="s">
        <v>51</v>
      </c>
      <c r="G37" s="27">
        <v>25.3</v>
      </c>
      <c r="H37" s="29">
        <f t="shared" si="3"/>
        <v>25.3</v>
      </c>
      <c r="I37" s="25">
        <f t="shared" si="4"/>
        <v>25300</v>
      </c>
      <c r="J37" t="str">
        <f t="shared" si="2"/>
        <v>correto</v>
      </c>
    </row>
    <row r="38" spans="1:10" x14ac:dyDescent="0.25">
      <c r="A38" s="17">
        <v>2</v>
      </c>
      <c r="B38" s="17">
        <v>8</v>
      </c>
      <c r="C38" s="17">
        <v>1000</v>
      </c>
      <c r="D38" s="17" t="s">
        <v>29</v>
      </c>
      <c r="E38" s="17">
        <v>475</v>
      </c>
      <c r="F38" s="26" t="s">
        <v>52</v>
      </c>
      <c r="G38" s="27">
        <v>26.86</v>
      </c>
      <c r="H38" s="29">
        <f t="shared" si="3"/>
        <v>26.86</v>
      </c>
      <c r="I38" s="25">
        <f t="shared" si="4"/>
        <v>26860</v>
      </c>
      <c r="J38" t="str">
        <f t="shared" si="2"/>
        <v>correto</v>
      </c>
    </row>
    <row r="39" spans="1:10" x14ac:dyDescent="0.25">
      <c r="A39" s="17">
        <v>2</v>
      </c>
      <c r="B39" s="17">
        <v>9</v>
      </c>
      <c r="C39" s="17">
        <v>1000</v>
      </c>
      <c r="D39" s="17" t="s">
        <v>29</v>
      </c>
      <c r="E39" s="17">
        <v>476</v>
      </c>
      <c r="F39" s="26" t="s">
        <v>53</v>
      </c>
      <c r="G39" s="27">
        <v>29.06</v>
      </c>
      <c r="H39" s="29">
        <f t="shared" si="3"/>
        <v>29.06</v>
      </c>
      <c r="I39" s="25">
        <f t="shared" si="4"/>
        <v>29060</v>
      </c>
      <c r="J39" t="str">
        <f t="shared" si="2"/>
        <v>correto</v>
      </c>
    </row>
    <row r="40" spans="1:10" ht="24" x14ac:dyDescent="0.25">
      <c r="A40" s="17">
        <v>2</v>
      </c>
      <c r="B40" s="17">
        <v>10</v>
      </c>
      <c r="C40" s="17">
        <v>600</v>
      </c>
      <c r="D40" s="17" t="s">
        <v>29</v>
      </c>
      <c r="E40" s="17">
        <v>23061</v>
      </c>
      <c r="F40" s="26" t="s">
        <v>54</v>
      </c>
      <c r="G40" s="27">
        <v>29.33</v>
      </c>
      <c r="H40" s="29">
        <f t="shared" si="3"/>
        <v>29.33</v>
      </c>
      <c r="I40" s="25">
        <f t="shared" si="4"/>
        <v>17598</v>
      </c>
      <c r="J40" t="str">
        <f t="shared" si="2"/>
        <v>correto</v>
      </c>
    </row>
    <row r="41" spans="1:10" ht="24" x14ac:dyDescent="0.25">
      <c r="A41" s="17">
        <v>2</v>
      </c>
      <c r="B41" s="17">
        <v>11</v>
      </c>
      <c r="C41" s="17">
        <v>100</v>
      </c>
      <c r="D41" s="17" t="s">
        <v>29</v>
      </c>
      <c r="E41" s="17">
        <v>23062</v>
      </c>
      <c r="F41" s="26" t="s">
        <v>55</v>
      </c>
      <c r="G41" s="27">
        <v>16.63</v>
      </c>
      <c r="H41" s="29">
        <f t="shared" si="3"/>
        <v>16.63</v>
      </c>
      <c r="I41" s="25">
        <f t="shared" si="4"/>
        <v>1663</v>
      </c>
      <c r="J41" t="str">
        <f t="shared" si="2"/>
        <v>correto</v>
      </c>
    </row>
    <row r="42" spans="1:10" ht="24" x14ac:dyDescent="0.25">
      <c r="A42" s="17">
        <v>2</v>
      </c>
      <c r="B42" s="17">
        <v>12</v>
      </c>
      <c r="C42" s="17">
        <v>100</v>
      </c>
      <c r="D42" s="17" t="s">
        <v>29</v>
      </c>
      <c r="E42" s="17">
        <v>23063</v>
      </c>
      <c r="F42" s="26" t="s">
        <v>56</v>
      </c>
      <c r="G42" s="27">
        <v>35.1</v>
      </c>
      <c r="H42" s="29">
        <f t="shared" si="3"/>
        <v>35.1</v>
      </c>
      <c r="I42" s="25">
        <f t="shared" si="4"/>
        <v>3510</v>
      </c>
      <c r="J42" t="str">
        <f t="shared" si="2"/>
        <v>correto</v>
      </c>
    </row>
    <row r="43" spans="1:10" x14ac:dyDescent="0.25">
      <c r="A43" s="17">
        <v>2</v>
      </c>
      <c r="B43" s="17">
        <v>13</v>
      </c>
      <c r="C43" s="17">
        <v>100</v>
      </c>
      <c r="D43" s="17" t="s">
        <v>29</v>
      </c>
      <c r="E43" s="17">
        <v>478</v>
      </c>
      <c r="F43" s="26" t="s">
        <v>57</v>
      </c>
      <c r="G43" s="27">
        <v>24.2</v>
      </c>
      <c r="H43" s="29">
        <f t="shared" si="3"/>
        <v>24.2</v>
      </c>
      <c r="I43" s="25">
        <f t="shared" si="4"/>
        <v>2420</v>
      </c>
      <c r="J43" t="str">
        <f t="shared" si="2"/>
        <v>correto</v>
      </c>
    </row>
    <row r="44" spans="1:10" ht="24" x14ac:dyDescent="0.25">
      <c r="A44" s="17">
        <v>2</v>
      </c>
      <c r="B44" s="17">
        <v>14</v>
      </c>
      <c r="C44" s="17">
        <v>100</v>
      </c>
      <c r="D44" s="17" t="s">
        <v>29</v>
      </c>
      <c r="E44" s="17">
        <v>1369</v>
      </c>
      <c r="F44" s="26" t="s">
        <v>58</v>
      </c>
      <c r="G44" s="27">
        <v>12.3</v>
      </c>
      <c r="H44" s="29">
        <f t="shared" si="3"/>
        <v>12.3</v>
      </c>
      <c r="I44" s="25">
        <f t="shared" si="4"/>
        <v>1230</v>
      </c>
      <c r="J44" t="str">
        <f t="shared" si="2"/>
        <v>correto</v>
      </c>
    </row>
    <row r="45" spans="1:10" ht="48" x14ac:dyDescent="0.25">
      <c r="A45" s="17">
        <v>2</v>
      </c>
      <c r="B45" s="17">
        <v>15</v>
      </c>
      <c r="C45" s="17">
        <v>100</v>
      </c>
      <c r="D45" s="17" t="s">
        <v>29</v>
      </c>
      <c r="E45" s="17">
        <v>1411</v>
      </c>
      <c r="F45" s="28" t="s">
        <v>59</v>
      </c>
      <c r="G45" s="27">
        <v>12.38</v>
      </c>
      <c r="H45" s="29">
        <f t="shared" si="3"/>
        <v>12.38</v>
      </c>
      <c r="I45" s="25">
        <f t="shared" si="4"/>
        <v>1238</v>
      </c>
      <c r="J45" t="str">
        <f t="shared" si="2"/>
        <v>correto</v>
      </c>
    </row>
    <row r="46" spans="1:10" ht="36" x14ac:dyDescent="0.25">
      <c r="A46" s="17">
        <v>2</v>
      </c>
      <c r="B46" s="17">
        <v>16</v>
      </c>
      <c r="C46" s="17">
        <v>100</v>
      </c>
      <c r="D46" s="17" t="s">
        <v>29</v>
      </c>
      <c r="E46" s="17">
        <v>16693</v>
      </c>
      <c r="F46" s="28" t="s">
        <v>60</v>
      </c>
      <c r="G46" s="27">
        <v>10.44</v>
      </c>
      <c r="H46" s="29">
        <f t="shared" si="3"/>
        <v>10.44</v>
      </c>
      <c r="I46" s="25">
        <f t="shared" si="4"/>
        <v>1044</v>
      </c>
      <c r="J46" t="str">
        <f t="shared" si="2"/>
        <v>correto</v>
      </c>
    </row>
    <row r="47" spans="1:10" ht="48" x14ac:dyDescent="0.25">
      <c r="A47" s="17">
        <v>2</v>
      </c>
      <c r="B47" s="17">
        <v>17</v>
      </c>
      <c r="C47" s="17">
        <v>100</v>
      </c>
      <c r="D47" s="17" t="s">
        <v>29</v>
      </c>
      <c r="E47" s="17">
        <v>1437</v>
      </c>
      <c r="F47" s="28" t="s">
        <v>61</v>
      </c>
      <c r="G47" s="27">
        <v>14.4</v>
      </c>
      <c r="H47" s="29">
        <f t="shared" si="3"/>
        <v>14.4</v>
      </c>
      <c r="I47" s="25">
        <f t="shared" si="4"/>
        <v>1440</v>
      </c>
      <c r="J47" t="str">
        <f t="shared" si="2"/>
        <v>correto</v>
      </c>
    </row>
    <row r="48" spans="1:10" ht="48" x14ac:dyDescent="0.25">
      <c r="A48" s="17">
        <v>2</v>
      </c>
      <c r="B48" s="17">
        <v>18</v>
      </c>
      <c r="C48" s="17">
        <v>100</v>
      </c>
      <c r="D48" s="17" t="s">
        <v>29</v>
      </c>
      <c r="E48" s="17">
        <v>1439</v>
      </c>
      <c r="F48" s="28" t="s">
        <v>62</v>
      </c>
      <c r="G48" s="27">
        <v>14.4</v>
      </c>
      <c r="H48" s="29">
        <f t="shared" si="3"/>
        <v>14.4</v>
      </c>
      <c r="I48" s="25">
        <f t="shared" si="4"/>
        <v>1440</v>
      </c>
      <c r="J48" t="str">
        <f t="shared" si="2"/>
        <v>correto</v>
      </c>
    </row>
    <row r="49" spans="1:10" ht="24" x14ac:dyDescent="0.25">
      <c r="A49" s="17">
        <v>2</v>
      </c>
      <c r="B49" s="17">
        <v>19</v>
      </c>
      <c r="C49" s="17">
        <v>100</v>
      </c>
      <c r="D49" s="17" t="s">
        <v>29</v>
      </c>
      <c r="E49" s="17">
        <v>1445</v>
      </c>
      <c r="F49" s="28" t="s">
        <v>63</v>
      </c>
      <c r="G49" s="27">
        <v>14.4</v>
      </c>
      <c r="H49" s="29">
        <f t="shared" si="3"/>
        <v>14.4</v>
      </c>
      <c r="I49" s="25">
        <f t="shared" si="4"/>
        <v>1440</v>
      </c>
      <c r="J49" t="str">
        <f t="shared" si="2"/>
        <v>correto</v>
      </c>
    </row>
    <row r="50" spans="1:10" ht="36" x14ac:dyDescent="0.25">
      <c r="A50" s="17">
        <v>2</v>
      </c>
      <c r="B50" s="17">
        <v>20</v>
      </c>
      <c r="C50" s="17">
        <v>100</v>
      </c>
      <c r="D50" s="17" t="s">
        <v>29</v>
      </c>
      <c r="E50" s="17">
        <v>1402</v>
      </c>
      <c r="F50" s="28" t="s">
        <v>64</v>
      </c>
      <c r="G50" s="27">
        <v>14</v>
      </c>
      <c r="H50" s="29">
        <f t="shared" si="3"/>
        <v>14</v>
      </c>
      <c r="I50" s="25">
        <f t="shared" si="4"/>
        <v>1400</v>
      </c>
      <c r="J50" t="str">
        <f t="shared" si="2"/>
        <v>correto</v>
      </c>
    </row>
    <row r="51" spans="1:10" x14ac:dyDescent="0.25">
      <c r="A51" s="17">
        <v>2</v>
      </c>
      <c r="B51" s="17">
        <v>21</v>
      </c>
      <c r="C51" s="17">
        <v>100</v>
      </c>
      <c r="D51" s="17" t="s">
        <v>29</v>
      </c>
      <c r="E51" s="17">
        <v>23064</v>
      </c>
      <c r="F51" s="26" t="s">
        <v>65</v>
      </c>
      <c r="G51" s="27">
        <v>21.6</v>
      </c>
      <c r="H51" s="29">
        <f t="shared" si="3"/>
        <v>21.6</v>
      </c>
      <c r="I51" s="25">
        <f t="shared" si="4"/>
        <v>2160</v>
      </c>
      <c r="J51" t="str">
        <f t="shared" si="2"/>
        <v>correto</v>
      </c>
    </row>
    <row r="52" spans="1:10" ht="36" x14ac:dyDescent="0.25">
      <c r="A52" s="17">
        <v>2</v>
      </c>
      <c r="B52" s="17">
        <v>22</v>
      </c>
      <c r="C52" s="17">
        <v>100</v>
      </c>
      <c r="D52" s="17" t="s">
        <v>29</v>
      </c>
      <c r="E52" s="17">
        <v>1442</v>
      </c>
      <c r="F52" s="28" t="s">
        <v>66</v>
      </c>
      <c r="G52" s="27">
        <v>21.38</v>
      </c>
      <c r="H52" s="29">
        <f t="shared" si="3"/>
        <v>21.38</v>
      </c>
      <c r="I52" s="25">
        <f t="shared" si="4"/>
        <v>2138</v>
      </c>
      <c r="J52" t="str">
        <f t="shared" si="2"/>
        <v>correto</v>
      </c>
    </row>
    <row r="53" spans="1:10" ht="24" x14ac:dyDescent="0.25">
      <c r="A53" s="17">
        <v>2</v>
      </c>
      <c r="B53" s="17">
        <v>23</v>
      </c>
      <c r="C53" s="17">
        <v>100</v>
      </c>
      <c r="D53" s="17" t="s">
        <v>29</v>
      </c>
      <c r="E53" s="17">
        <v>1434</v>
      </c>
      <c r="F53" s="28" t="s">
        <v>67</v>
      </c>
      <c r="G53" s="27">
        <v>21.75</v>
      </c>
      <c r="H53" s="29">
        <f t="shared" si="3"/>
        <v>21.75</v>
      </c>
      <c r="I53" s="25">
        <f t="shared" si="4"/>
        <v>2175</v>
      </c>
      <c r="J53" t="str">
        <f t="shared" si="2"/>
        <v>correto</v>
      </c>
    </row>
    <row r="54" spans="1:10" x14ac:dyDescent="0.25">
      <c r="A54" s="17">
        <v>2</v>
      </c>
      <c r="B54" s="17">
        <v>24</v>
      </c>
      <c r="C54" s="17">
        <v>500</v>
      </c>
      <c r="D54" s="17" t="s">
        <v>29</v>
      </c>
      <c r="E54" s="17">
        <v>24774</v>
      </c>
      <c r="F54" s="28" t="s">
        <v>68</v>
      </c>
      <c r="G54" s="27">
        <v>20.5</v>
      </c>
      <c r="H54" s="29">
        <f t="shared" si="3"/>
        <v>20.5</v>
      </c>
      <c r="I54" s="25">
        <f t="shared" si="4"/>
        <v>10250</v>
      </c>
      <c r="J54" t="str">
        <f t="shared" si="2"/>
        <v>correto</v>
      </c>
    </row>
    <row r="55" spans="1:10" ht="36" x14ac:dyDescent="0.25">
      <c r="A55" s="17">
        <v>2</v>
      </c>
      <c r="B55" s="17">
        <v>25</v>
      </c>
      <c r="C55" s="17">
        <v>100</v>
      </c>
      <c r="D55" s="17" t="s">
        <v>29</v>
      </c>
      <c r="E55" s="17">
        <v>1417</v>
      </c>
      <c r="F55" s="28" t="s">
        <v>69</v>
      </c>
      <c r="G55" s="27">
        <v>24.9</v>
      </c>
      <c r="H55" s="29">
        <f>(G55)-G55*$J$29</f>
        <v>24.9</v>
      </c>
      <c r="I55" s="25">
        <f t="shared" si="4"/>
        <v>2490</v>
      </c>
      <c r="J55" t="str">
        <f t="shared" si="2"/>
        <v>correto</v>
      </c>
    </row>
    <row r="56" spans="1:10" x14ac:dyDescent="0.25">
      <c r="A56" s="43" t="s">
        <v>70</v>
      </c>
      <c r="B56" s="44"/>
      <c r="C56" s="44"/>
      <c r="D56" s="44"/>
      <c r="E56" s="44"/>
      <c r="F56" s="45"/>
      <c r="G56" s="46">
        <f>SUM(I31:I55)</f>
        <v>181123</v>
      </c>
      <c r="H56" s="47"/>
      <c r="I56" s="48"/>
    </row>
    <row r="57" spans="1:10" x14ac:dyDescent="0.25">
      <c r="A57" s="31"/>
      <c r="B57" s="32"/>
      <c r="C57" s="32"/>
      <c r="D57" s="32"/>
      <c r="E57" s="32"/>
      <c r="F57" s="33"/>
      <c r="G57" s="34"/>
      <c r="H57" s="35"/>
      <c r="I57" s="36"/>
    </row>
    <row r="58" spans="1:10" x14ac:dyDescent="0.25">
      <c r="A58" s="39" t="s">
        <v>76</v>
      </c>
      <c r="B58" s="39"/>
      <c r="C58" s="39"/>
      <c r="D58" s="39"/>
      <c r="E58" s="39"/>
      <c r="F58" s="39"/>
      <c r="G58" s="39"/>
      <c r="H58" s="39"/>
      <c r="I58" s="39"/>
      <c r="J58" s="38">
        <v>0</v>
      </c>
    </row>
    <row r="59" spans="1:10" ht="51" x14ac:dyDescent="0.25">
      <c r="A59" s="13" t="s">
        <v>8</v>
      </c>
      <c r="B59" s="13" t="s">
        <v>9</v>
      </c>
      <c r="C59" s="13" t="s">
        <v>10</v>
      </c>
      <c r="D59" s="13" t="s">
        <v>11</v>
      </c>
      <c r="E59" s="13" t="s">
        <v>12</v>
      </c>
      <c r="F59" s="13" t="s">
        <v>13</v>
      </c>
      <c r="G59" s="14" t="s">
        <v>16</v>
      </c>
      <c r="H59" s="14" t="s">
        <v>14</v>
      </c>
      <c r="I59" s="12" t="s">
        <v>17</v>
      </c>
      <c r="J59" s="12" t="s">
        <v>28</v>
      </c>
    </row>
    <row r="60" spans="1:10" x14ac:dyDescent="0.25">
      <c r="A60" s="17">
        <v>3</v>
      </c>
      <c r="B60" s="17">
        <v>1</v>
      </c>
      <c r="C60" s="17">
        <v>200</v>
      </c>
      <c r="D60" s="17" t="s">
        <v>29</v>
      </c>
      <c r="E60" s="17">
        <v>22791</v>
      </c>
      <c r="F60" s="28" t="s">
        <v>71</v>
      </c>
      <c r="G60" s="21">
        <v>91.82</v>
      </c>
      <c r="H60" s="29">
        <f>(G60)-G60*$J$58</f>
        <v>91.82</v>
      </c>
      <c r="I60" s="16">
        <f t="shared" ref="I60:I61" si="5">C60*H60</f>
        <v>18364</v>
      </c>
      <c r="J60" t="str">
        <f t="shared" si="2"/>
        <v>correto</v>
      </c>
    </row>
    <row r="61" spans="1:10" ht="24" x14ac:dyDescent="0.25">
      <c r="A61" s="17">
        <v>3</v>
      </c>
      <c r="B61" s="17">
        <v>2</v>
      </c>
      <c r="C61" s="17">
        <v>500</v>
      </c>
      <c r="D61" s="17" t="s">
        <v>29</v>
      </c>
      <c r="E61" s="17">
        <v>23057</v>
      </c>
      <c r="F61" s="28" t="s">
        <v>72</v>
      </c>
      <c r="G61" s="21">
        <v>80.58</v>
      </c>
      <c r="H61" s="29">
        <f>(G61)-G61*$J$58</f>
        <v>80.58</v>
      </c>
      <c r="I61" s="16">
        <f t="shared" si="5"/>
        <v>40290</v>
      </c>
      <c r="J61" t="str">
        <f t="shared" si="2"/>
        <v>correto</v>
      </c>
    </row>
    <row r="62" spans="1:10" x14ac:dyDescent="0.25">
      <c r="A62" s="43" t="s">
        <v>74</v>
      </c>
      <c r="B62" s="44"/>
      <c r="C62" s="44"/>
      <c r="D62" s="44"/>
      <c r="E62" s="44"/>
      <c r="F62" s="45"/>
      <c r="G62" s="46">
        <f>SUM(I60:I61)</f>
        <v>58654</v>
      </c>
      <c r="H62" s="47"/>
      <c r="I62" s="48"/>
    </row>
    <row r="63" spans="1:10" x14ac:dyDescent="0.25">
      <c r="A63" s="40"/>
      <c r="B63" s="41"/>
      <c r="C63" s="41"/>
      <c r="D63" s="41"/>
      <c r="E63" s="41"/>
      <c r="F63" s="41"/>
      <c r="G63" s="41"/>
      <c r="H63" s="41"/>
      <c r="I63" s="42"/>
    </row>
    <row r="64" spans="1:10" x14ac:dyDescent="0.25">
      <c r="A64" s="39" t="s">
        <v>76</v>
      </c>
      <c r="B64" s="39"/>
      <c r="C64" s="39"/>
      <c r="D64" s="39"/>
      <c r="E64" s="39"/>
      <c r="F64" s="39"/>
      <c r="G64" s="39"/>
      <c r="H64" s="39"/>
      <c r="I64" s="39"/>
      <c r="J64" s="38">
        <v>0</v>
      </c>
    </row>
    <row r="65" spans="1:10" ht="51" x14ac:dyDescent="0.25">
      <c r="A65" s="13" t="s">
        <v>8</v>
      </c>
      <c r="B65" s="13" t="s">
        <v>9</v>
      </c>
      <c r="C65" s="13" t="s">
        <v>10</v>
      </c>
      <c r="D65" s="13" t="s">
        <v>11</v>
      </c>
      <c r="E65" s="13" t="s">
        <v>12</v>
      </c>
      <c r="F65" s="13" t="s">
        <v>13</v>
      </c>
      <c r="G65" s="14" t="s">
        <v>16</v>
      </c>
      <c r="H65" s="14" t="s">
        <v>14</v>
      </c>
      <c r="I65" s="14" t="s">
        <v>17</v>
      </c>
      <c r="J65" s="12" t="s">
        <v>28</v>
      </c>
    </row>
    <row r="66" spans="1:10" ht="24" x14ac:dyDescent="0.25">
      <c r="A66" s="15">
        <v>4</v>
      </c>
      <c r="B66" s="17">
        <v>1</v>
      </c>
      <c r="C66" s="22">
        <v>1200</v>
      </c>
      <c r="D66" s="17" t="s">
        <v>29</v>
      </c>
      <c r="E66" s="17">
        <v>23080</v>
      </c>
      <c r="F66" s="20" t="s">
        <v>36</v>
      </c>
      <c r="G66" s="19">
        <v>79.67</v>
      </c>
      <c r="H66" s="29">
        <f>(G66)-G66*$J$64</f>
        <v>79.67</v>
      </c>
      <c r="I66" s="16">
        <f t="shared" ref="I66:I74" si="6">H66*C66</f>
        <v>95604</v>
      </c>
      <c r="J66" t="str">
        <f t="shared" si="2"/>
        <v>correto</v>
      </c>
    </row>
    <row r="67" spans="1:10" x14ac:dyDescent="0.25">
      <c r="A67" s="15">
        <v>4</v>
      </c>
      <c r="B67" s="17">
        <v>2</v>
      </c>
      <c r="C67" s="17">
        <v>1000</v>
      </c>
      <c r="D67" s="17" t="s">
        <v>29</v>
      </c>
      <c r="E67" s="17">
        <v>20496</v>
      </c>
      <c r="F67" s="23" t="s">
        <v>37</v>
      </c>
      <c r="G67" s="19">
        <v>86</v>
      </c>
      <c r="H67" s="29">
        <f t="shared" ref="H67:H74" si="7">(G67)-G67*$J$64</f>
        <v>86</v>
      </c>
      <c r="I67" s="16">
        <f t="shared" si="6"/>
        <v>86000</v>
      </c>
      <c r="J67" t="str">
        <f t="shared" si="2"/>
        <v>correto</v>
      </c>
    </row>
    <row r="68" spans="1:10" x14ac:dyDescent="0.25">
      <c r="A68" s="15">
        <v>4</v>
      </c>
      <c r="B68" s="17">
        <v>3</v>
      </c>
      <c r="C68" s="17">
        <v>1000</v>
      </c>
      <c r="D68" s="17" t="s">
        <v>29</v>
      </c>
      <c r="E68" s="17">
        <v>465</v>
      </c>
      <c r="F68" s="24" t="s">
        <v>38</v>
      </c>
      <c r="G68" s="19">
        <v>59.28</v>
      </c>
      <c r="H68" s="29">
        <f t="shared" si="7"/>
        <v>59.28</v>
      </c>
      <c r="I68" s="16">
        <f t="shared" si="6"/>
        <v>59280</v>
      </c>
      <c r="J68" t="str">
        <f t="shared" si="2"/>
        <v>correto</v>
      </c>
    </row>
    <row r="69" spans="1:10" ht="24" x14ac:dyDescent="0.25">
      <c r="A69" s="15">
        <v>4</v>
      </c>
      <c r="B69" s="17">
        <v>4</v>
      </c>
      <c r="C69" s="17">
        <v>1200</v>
      </c>
      <c r="D69" s="17" t="s">
        <v>29</v>
      </c>
      <c r="E69" s="17">
        <v>466</v>
      </c>
      <c r="F69" s="24" t="s">
        <v>39</v>
      </c>
      <c r="G69" s="19">
        <v>32.89</v>
      </c>
      <c r="H69" s="29">
        <f t="shared" si="7"/>
        <v>32.89</v>
      </c>
      <c r="I69" s="16">
        <f t="shared" si="6"/>
        <v>39468</v>
      </c>
      <c r="J69" t="str">
        <f t="shared" si="2"/>
        <v>correto</v>
      </c>
    </row>
    <row r="70" spans="1:10" ht="36" x14ac:dyDescent="0.25">
      <c r="A70" s="15">
        <v>4</v>
      </c>
      <c r="B70" s="17">
        <v>5</v>
      </c>
      <c r="C70" s="17">
        <v>1000</v>
      </c>
      <c r="D70" s="17" t="s">
        <v>29</v>
      </c>
      <c r="E70" s="17">
        <v>22789</v>
      </c>
      <c r="F70" s="24" t="s">
        <v>40</v>
      </c>
      <c r="G70" s="19">
        <v>72.5</v>
      </c>
      <c r="H70" s="29">
        <f t="shared" si="7"/>
        <v>72.5</v>
      </c>
      <c r="I70" s="16">
        <f t="shared" si="6"/>
        <v>72500</v>
      </c>
      <c r="J70" t="str">
        <f t="shared" si="2"/>
        <v>correto</v>
      </c>
    </row>
    <row r="71" spans="1:10" x14ac:dyDescent="0.25">
      <c r="A71" s="15">
        <v>4</v>
      </c>
      <c r="B71" s="17">
        <v>6</v>
      </c>
      <c r="C71" s="17">
        <v>300</v>
      </c>
      <c r="D71" s="17" t="s">
        <v>29</v>
      </c>
      <c r="E71" s="17">
        <v>22790</v>
      </c>
      <c r="F71" s="23" t="s">
        <v>41</v>
      </c>
      <c r="G71" s="19">
        <v>60.48</v>
      </c>
      <c r="H71" s="29">
        <f t="shared" si="7"/>
        <v>60.48</v>
      </c>
      <c r="I71" s="16">
        <f t="shared" si="6"/>
        <v>18144</v>
      </c>
      <c r="J71" t="str">
        <f t="shared" si="2"/>
        <v>correto</v>
      </c>
    </row>
    <row r="72" spans="1:10" x14ac:dyDescent="0.25">
      <c r="A72" s="15">
        <v>4</v>
      </c>
      <c r="B72" s="17">
        <v>7</v>
      </c>
      <c r="C72" s="17">
        <v>1000</v>
      </c>
      <c r="D72" s="17" t="s">
        <v>29</v>
      </c>
      <c r="E72" s="17">
        <v>8614</v>
      </c>
      <c r="F72" s="23" t="s">
        <v>42</v>
      </c>
      <c r="G72" s="19">
        <v>110.64</v>
      </c>
      <c r="H72" s="29">
        <f t="shared" si="7"/>
        <v>110.64</v>
      </c>
      <c r="I72" s="16">
        <f t="shared" si="6"/>
        <v>110640</v>
      </c>
      <c r="J72" t="str">
        <f t="shared" si="2"/>
        <v>correto</v>
      </c>
    </row>
    <row r="73" spans="1:10" x14ac:dyDescent="0.25">
      <c r="A73" s="15">
        <v>4</v>
      </c>
      <c r="B73" s="17">
        <v>8</v>
      </c>
      <c r="C73" s="17">
        <v>1000</v>
      </c>
      <c r="D73" s="17" t="s">
        <v>29</v>
      </c>
      <c r="E73" s="17">
        <v>8613</v>
      </c>
      <c r="F73" s="24" t="s">
        <v>43</v>
      </c>
      <c r="G73" s="19">
        <v>90.11</v>
      </c>
      <c r="H73" s="29">
        <f t="shared" si="7"/>
        <v>90.11</v>
      </c>
      <c r="I73" s="16">
        <f t="shared" si="6"/>
        <v>90110</v>
      </c>
      <c r="J73" t="str">
        <f t="shared" si="2"/>
        <v>correto</v>
      </c>
    </row>
    <row r="74" spans="1:10" x14ac:dyDescent="0.25">
      <c r="A74" s="15">
        <v>4</v>
      </c>
      <c r="B74" s="17">
        <v>9</v>
      </c>
      <c r="C74" s="17">
        <v>500</v>
      </c>
      <c r="D74" s="17" t="s">
        <v>29</v>
      </c>
      <c r="E74" s="17">
        <v>24775</v>
      </c>
      <c r="F74" s="24" t="s">
        <v>44</v>
      </c>
      <c r="G74" s="19">
        <v>145.83000000000001</v>
      </c>
      <c r="H74" s="29">
        <f t="shared" si="7"/>
        <v>145.83000000000001</v>
      </c>
      <c r="I74" s="16">
        <f t="shared" si="6"/>
        <v>72915</v>
      </c>
      <c r="J74" t="str">
        <f t="shared" si="2"/>
        <v>correto</v>
      </c>
    </row>
    <row r="75" spans="1:10" x14ac:dyDescent="0.25">
      <c r="A75" s="43" t="s">
        <v>75</v>
      </c>
      <c r="B75" s="44"/>
      <c r="C75" s="44"/>
      <c r="D75" s="44"/>
      <c r="E75" s="44"/>
      <c r="F75" s="45"/>
      <c r="G75" s="46">
        <f>SUM(I66:I74)</f>
        <v>644661</v>
      </c>
      <c r="H75" s="47"/>
      <c r="I75" s="48"/>
    </row>
    <row r="77" spans="1:10" ht="15.75" x14ac:dyDescent="0.25">
      <c r="A77" s="52" t="s">
        <v>22</v>
      </c>
      <c r="B77" s="52"/>
      <c r="C77" s="52"/>
      <c r="D77" s="52"/>
      <c r="E77" s="52"/>
      <c r="F77" s="52"/>
      <c r="G77" s="52"/>
      <c r="H77" s="52"/>
      <c r="I77" s="52"/>
    </row>
    <row r="78" spans="1:10" ht="15.75" x14ac:dyDescent="0.25">
      <c r="A78" s="53" t="s">
        <v>23</v>
      </c>
      <c r="B78" s="53"/>
      <c r="C78" s="53"/>
      <c r="D78" s="53"/>
      <c r="E78" s="53"/>
      <c r="F78" s="53"/>
      <c r="G78" s="53"/>
      <c r="H78" s="53"/>
      <c r="I78" s="53"/>
    </row>
    <row r="79" spans="1:10" ht="15.75" customHeight="1" x14ac:dyDescent="0.25">
      <c r="A79" s="54" t="s">
        <v>24</v>
      </c>
      <c r="B79" s="54"/>
      <c r="C79" s="54"/>
      <c r="D79" s="54"/>
      <c r="E79" s="54"/>
      <c r="F79" s="54"/>
      <c r="G79" s="54"/>
      <c r="H79" s="54"/>
      <c r="I79" s="54"/>
    </row>
    <row r="81" spans="1:9" x14ac:dyDescent="0.25">
      <c r="A81" s="1"/>
      <c r="B81" s="1"/>
      <c r="C81" s="1"/>
      <c r="D81" s="1"/>
      <c r="E81" s="1"/>
      <c r="F81" s="1"/>
      <c r="G81" s="2"/>
      <c r="H81" s="3"/>
      <c r="I81" s="3"/>
    </row>
    <row r="82" spans="1:9" ht="15.75" x14ac:dyDescent="0.25">
      <c r="A82" s="49" t="s">
        <v>25</v>
      </c>
      <c r="B82" s="49"/>
      <c r="C82" s="49"/>
      <c r="D82" s="49"/>
      <c r="E82" s="49"/>
      <c r="F82" s="49"/>
      <c r="G82" s="49"/>
      <c r="H82" s="49"/>
      <c r="I82" s="49"/>
    </row>
    <row r="83" spans="1:9" ht="15.75" x14ac:dyDescent="0.25">
      <c r="A83" s="49"/>
      <c r="B83" s="49"/>
      <c r="C83" s="49"/>
      <c r="D83" s="49"/>
      <c r="E83" s="49"/>
      <c r="F83" s="49"/>
      <c r="G83" s="49"/>
      <c r="H83" s="49"/>
      <c r="I83" s="49"/>
    </row>
    <row r="84" spans="1:9" x14ac:dyDescent="0.25">
      <c r="A84" s="1"/>
      <c r="B84" s="1"/>
      <c r="C84" s="1"/>
      <c r="D84" s="1"/>
      <c r="E84" s="1"/>
      <c r="F84" s="1"/>
      <c r="G84" s="2"/>
      <c r="H84" s="3"/>
      <c r="I84" s="3"/>
    </row>
    <row r="85" spans="1:9" x14ac:dyDescent="0.25">
      <c r="A85" s="1"/>
      <c r="B85" s="1"/>
      <c r="C85" s="1"/>
      <c r="D85" s="1"/>
      <c r="E85" s="1"/>
      <c r="F85" s="1"/>
      <c r="G85" s="2"/>
      <c r="H85" s="3"/>
      <c r="I85" s="3"/>
    </row>
    <row r="86" spans="1:9" ht="15.75" x14ac:dyDescent="0.25">
      <c r="A86" s="49" t="s">
        <v>26</v>
      </c>
      <c r="B86" s="49"/>
      <c r="C86" s="49"/>
      <c r="D86" s="49"/>
      <c r="E86" s="49"/>
      <c r="F86" s="49"/>
      <c r="G86" s="49"/>
      <c r="H86" s="49"/>
      <c r="I86" s="49"/>
    </row>
    <row r="87" spans="1:9" x14ac:dyDescent="0.25">
      <c r="A87" s="1"/>
      <c r="B87" s="1"/>
      <c r="C87" s="1"/>
      <c r="D87" s="1"/>
      <c r="E87" s="1"/>
      <c r="F87" s="1"/>
      <c r="G87" s="2"/>
      <c r="H87" s="3"/>
      <c r="I87" s="3"/>
    </row>
    <row r="88" spans="1:9" x14ac:dyDescent="0.25">
      <c r="A88" s="1"/>
      <c r="B88" s="1"/>
      <c r="C88" s="1"/>
      <c r="D88" s="1"/>
      <c r="E88" s="1"/>
      <c r="F88" s="1"/>
      <c r="G88" s="2"/>
      <c r="H88" s="3"/>
      <c r="I88" s="3"/>
    </row>
  </sheetData>
  <sheetProtection algorithmName="SHA-512" hashValue="PYgY2sztggigy1LDeJaMyLQYtXju9jn0FfnJoENrgqMQj1F/n2Yw8WPgWyHoc0RMgbeXMdh+Sn7p4TS98YjoyQ==" saltValue="TsUyf67xmCdnKvX1+SzZ9Q==" spinCount="100000" sheet="1" objects="1" scenarios="1"/>
  <mergeCells count="33">
    <mergeCell ref="C8:I8"/>
    <mergeCell ref="A1:I1"/>
    <mergeCell ref="A2:I2"/>
    <mergeCell ref="A3:I3"/>
    <mergeCell ref="A6:I6"/>
    <mergeCell ref="A4:I4"/>
    <mergeCell ref="A82:I82"/>
    <mergeCell ref="A83:I83"/>
    <mergeCell ref="A86:I86"/>
    <mergeCell ref="B9:I9"/>
    <mergeCell ref="C10:I10"/>
    <mergeCell ref="C11:I11"/>
    <mergeCell ref="B12:I12"/>
    <mergeCell ref="C13:I13"/>
    <mergeCell ref="D14:I14"/>
    <mergeCell ref="A17:I17"/>
    <mergeCell ref="A77:I77"/>
    <mergeCell ref="A78:I78"/>
    <mergeCell ref="A79:I79"/>
    <mergeCell ref="B15:I15"/>
    <mergeCell ref="A27:F27"/>
    <mergeCell ref="G27:I27"/>
    <mergeCell ref="A19:I19"/>
    <mergeCell ref="A58:I58"/>
    <mergeCell ref="A64:I64"/>
    <mergeCell ref="A63:I63"/>
    <mergeCell ref="A75:F75"/>
    <mergeCell ref="G75:I75"/>
    <mergeCell ref="A56:F56"/>
    <mergeCell ref="G56:I56"/>
    <mergeCell ref="A62:F62"/>
    <mergeCell ref="G62:I62"/>
    <mergeCell ref="A29:I29"/>
  </mergeCells>
  <conditionalFormatting sqref="J21:J28 J31:J57 J60:J63 J66:J210">
    <cfRule type="containsText" dxfId="2" priority="1" operator="containsText" text="aguardando lançamento">
      <formula>NOT(ISERROR(SEARCH("aguardando lançamento",J21)))</formula>
    </cfRule>
    <cfRule type="containsText" dxfId="1" priority="2" operator="containsText" text="correto">
      <formula>NOT(ISERROR(SEARCH("correto",J21)))</formula>
    </cfRule>
    <cfRule type="cellIs" dxfId="0" priority="3" operator="equal">
      <formula>"acima máximo"</formula>
    </cfRule>
  </conditionalFormatting>
  <pageMargins left="0.7" right="0.7" top="0.75" bottom="0.75" header="0.3" footer="0.3"/>
  <pageSetup paperSize="9" scale="73" fitToHeight="0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PROPOSTA DE PREÇOS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licitacao2</dc:creator>
  <cp:lastModifiedBy>licitacao2</cp:lastModifiedBy>
  <cp:lastPrinted>2025-07-23T18:48:01Z</cp:lastPrinted>
  <dcterms:created xsi:type="dcterms:W3CDTF">2015-06-05T18:19:34Z</dcterms:created>
  <dcterms:modified xsi:type="dcterms:W3CDTF">2025-08-26T16:26:45Z</dcterms:modified>
</cp:coreProperties>
</file>