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L:\Departamento de Licitacoes - LICITACAO\6-LICITACOES_2026\3-PREGAO\xx-RP-Topografia-LOTE-AMPLA\"/>
    </mc:Choice>
  </mc:AlternateContent>
  <xr:revisionPtr revIDLastSave="0" documentId="13_ncr:1_{A0F25BC3-2C08-4233-BF7B-D1F0D6560F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1" sheetId="1" r:id="rId1"/>
  </sheet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9" i="1" l="1"/>
  <c r="I70" i="1" s="1"/>
  <c r="I65" i="1"/>
  <c r="I64" i="1"/>
  <c r="I60" i="1"/>
  <c r="I59" i="1"/>
  <c r="I54" i="1"/>
  <c r="I55" i="1"/>
  <c r="I53" i="1"/>
  <c r="I56" i="1" s="1"/>
  <c r="I49" i="1"/>
  <c r="I50" i="1" s="1"/>
  <c r="I45" i="1"/>
  <c r="I46" i="1" s="1"/>
  <c r="I32" i="1"/>
  <c r="I33" i="1"/>
  <c r="I34" i="1"/>
  <c r="I35" i="1"/>
  <c r="I36" i="1"/>
  <c r="I37" i="1"/>
  <c r="I38" i="1"/>
  <c r="I39" i="1"/>
  <c r="I40" i="1"/>
  <c r="I41" i="1"/>
  <c r="I31" i="1"/>
  <c r="I27" i="1"/>
  <c r="I26" i="1"/>
  <c r="J69" i="1"/>
  <c r="J65" i="1"/>
  <c r="J64" i="1"/>
  <c r="I22" i="1"/>
  <c r="I21" i="1"/>
  <c r="J21" i="1"/>
  <c r="J22" i="1"/>
  <c r="J26" i="1"/>
  <c r="J27" i="1"/>
  <c r="J31" i="1"/>
  <c r="J32" i="1"/>
  <c r="J33" i="1"/>
  <c r="J34" i="1"/>
  <c r="J35" i="1"/>
  <c r="J36" i="1"/>
  <c r="J37" i="1"/>
  <c r="J38" i="1"/>
  <c r="J39" i="1"/>
  <c r="J40" i="1"/>
  <c r="J41" i="1"/>
  <c r="J45" i="1"/>
  <c r="J49" i="1"/>
  <c r="J53" i="1"/>
  <c r="J54" i="1"/>
  <c r="J55" i="1"/>
  <c r="J59" i="1"/>
  <c r="J60" i="1"/>
  <c r="I61" i="1" l="1"/>
  <c r="I66" i="1"/>
  <c r="I42" i="1"/>
  <c r="I28" i="1"/>
  <c r="I23" i="1"/>
</calcChain>
</file>

<file path=xl/sharedStrings.xml><?xml version="1.0" encoding="utf-8"?>
<sst xmlns="http://schemas.openxmlformats.org/spreadsheetml/2006/main" count="168" uniqueCount="59">
  <si>
    <t>Razão Social:</t>
  </si>
  <si>
    <t>Endereço:</t>
  </si>
  <si>
    <t>CNPJ:</t>
  </si>
  <si>
    <t>Telefone:</t>
  </si>
  <si>
    <t>E-mail:</t>
  </si>
  <si>
    <t>Agência:</t>
  </si>
  <si>
    <t>Conta Bancária nº:</t>
  </si>
  <si>
    <t>Banco:</t>
  </si>
  <si>
    <t>ITEM</t>
  </si>
  <si>
    <t>QTD</t>
  </si>
  <si>
    <t>UN</t>
  </si>
  <si>
    <t>COD. PMCV</t>
  </si>
  <si>
    <t>DESCRIÇÃO</t>
  </si>
  <si>
    <t>VALOR UNITÁRIO PROPOSTO R$</t>
  </si>
  <si>
    <t>VALOR MÁXIMO UNITÁRIO R$</t>
  </si>
  <si>
    <t>VALOR TOTAL ESTIMADO R$</t>
  </si>
  <si>
    <t>ANEXO IV</t>
  </si>
  <si>
    <t>Ao Pregoeiro do Município de Coronel Vivida – PR</t>
  </si>
  <si>
    <t>ATENÇÃO: ESTE MODELO DE PROPOSTA DEVERÁ SER PREENCHIDO PELO(S) LICITANTE(S) VENCEDOR(ES).</t>
  </si>
  <si>
    <t>Local e Data.</t>
  </si>
  <si>
    <t>Nome a assinatura do representante legal</t>
  </si>
  <si>
    <t xml:space="preserve"> PROPOSTA DE PREÇOS ATUALIZADA</t>
  </si>
  <si>
    <t>Status</t>
  </si>
  <si>
    <t>PREGÃO ELETRÔNICO Nº xx/2026</t>
  </si>
  <si>
    <t>LOTE</t>
  </si>
  <si>
    <t>Apresentamos nossa proposta de preços para fornecimento do(s) LOTE(s) abaixo detalhado(s):</t>
  </si>
  <si>
    <t>Prazo de entrega/execução: Conforme Edital.</t>
  </si>
  <si>
    <t>Validade da proposta: 60 (sessenta) dias.</t>
  </si>
  <si>
    <t>HR</t>
  </si>
  <si>
    <t>SER</t>
  </si>
  <si>
    <t>M²</t>
  </si>
  <si>
    <t>Nos valores propostos estão inclusos todos os custos operacionais, encargos previdenciários, trabalhistas, tributários, comerciais, fretes e carretos, e quaisquer outros que incidam direta ou indiretamente na locação de forma que o objeto do certame não tenha ônus para o Município de Coronel Vivida.</t>
  </si>
  <si>
    <t>SERVICO DE ALINHAMENTO DE LOTE URBANO - LOTES ISOLADOS</t>
  </si>
  <si>
    <t>MT</t>
  </si>
  <si>
    <t>SERVIÇO DE ESTAQUEAMENTO PARA ALINHAMENTO DE RUAS, MEIO FIO E POSTES.</t>
  </si>
  <si>
    <t>LEVANTAMENTO TOPOGRÁFICOS PRELIMINARES (PLANO URBANÍSTICO) E PROJETOS TÉCNICOS, PARA   A IMPLANTAÇÃO DE LOTEAMENTOS NOVOS ATENDENDO AS EXIGÊNCIAS DAS LEIS MUNICIPAIS, ESTADUAIS E FEDERAIS QUE VERSAM SOBRE A MATÉRIA</t>
  </si>
  <si>
    <t>LEVANTAMENTOS TOPOGRÁFICOS PRELIMINARES E PROJETO PARA REGULARIZAÇÃO FUNDIÁRIA, ATENDENDO AS EXIGÊNCIAS DA MUNICIPALIDADE, ESTADUAIS E FEDERAIS QUE VERSAM SOBRE A MATÉRIA.</t>
  </si>
  <si>
    <t>DEMARCAÇÃO DE LOTES URBANOS ISOLADOS ATÉ 3.000 M2.</t>
  </si>
  <si>
    <t>DEMARCAÇÃO DE LOTES URBANOS ISOLADOS ACIMA DE 3.000M2.</t>
  </si>
  <si>
    <t>LEVANTAMENTO TOPOGRÁFICO PLANIMÉTRICO DE LOTES URBANOS ATÉ 3.000 M2</t>
  </si>
  <si>
    <t>LEVANTAMENTO TOPOGRÁFICO PARA RETIFICAÇÃO DE ÁREA DE LOTES URBANOS ATÉ 3.000 M2</t>
  </si>
  <si>
    <t>LEVANTAMENTO TOPOGRÁFICO PARA RETIFICAÇÃO DE ÁREA DE LOTES URBANOS ACIMA DE 3.000 M2</t>
  </si>
  <si>
    <t>LEVANTAMENTO TOPOGRÁFICO PARA UNIFICAÇÃO / REMEMBRAMENTO DE LOTES URBANOS (2 UNIDADES)</t>
  </si>
  <si>
    <t>LEVANTAMENTO TOPOGRÁFICO PARA UNIFICAÇÃO / REMEMBRAMENTO DE LOTES URBANOS (ACIMA DE 2 UNIDADES)</t>
  </si>
  <si>
    <t>LEVANTAMENTO TOPOGRÁFICO PARA DESMEMBRAMENTO DE LOTES URBANOS (2 UNIDADES)</t>
  </si>
  <si>
    <t>LEVANTAMENTO TOPOGRÁFICO PARA DESMEMBRAMENTO DE LOTES URBANOS (ACIMA DE 2 UNIDADES)</t>
  </si>
  <si>
    <t>LEVANTAMENTO TOPOGRÁFICO CADASTRAL, COM IDENTIFICAÇÃO DE DRENAGEM, MEIO-FIO, CERCAS, ÁRVORES E DEMAIS ELEMENTOS PERTENCENTES, ALÉM DE INDICAR AS CURVAS DE NÍVEIS E VOLUMES DE CORTE E ATERRO. INCLUSO ELABORAÇÃO E ENTREGA DE PROJETO EM DWG GEORREFERENCIADO.</t>
  </si>
  <si>
    <t>LEVANTAMENTO TOPOGRÁFICO PLANIALTIMETRICO - LOTES RURAIS.</t>
  </si>
  <si>
    <t>SERVIÇOS DE ASSESSORIA TÉCNICA EM AGRIMENSURA E TOPOGRAFIA</t>
  </si>
  <si>
    <t>SONDAGEM GEOLÓGICA À PERCUSSÃO (SPT), COM EXECUÇÃO DE 03 FUROS SEQUENCIAIS, PROFUNDIDADE DE ATÉ 10 METROS, COM MOBILIZAÇÃO/DESMOBILIZAÇÃO, LIGAÇÕES PROVISÓRIAS, TRANSPORTE DE EQUIPAMENTO E PESSOAS, ESTADIAS CASO NECESSÁRIO) E LAUDO TÉCNICO.</t>
  </si>
  <si>
    <t>SONDAGEM GEOLÓGICA À PERCUSSÃO (SPT), COM EXECUÇÃO DE 01 FURO ADICIONAL, PROFUNDIDADE DE ATÉ 10 METROS, SEM MOBILIZAÇÃO/DESMOBILIZAÇÃO, COM LAUDO TÉCNICO.</t>
  </si>
  <si>
    <t>ENSAIO DE PERCOLAÇÃO DO SOLO. INCLUSO MOBILIZAÇÃO/DESMOBILIZAÇÃO (LIGAÇÕES PROVISÓRIAS, TRANSPORTE DE EQUIPAMENTOS E PESSOAS E ESTADIA CASO NECESSÁRIO) E LAUDO TÉCNICO (VALOR POR FURO)</t>
  </si>
  <si>
    <t>ENSAIO DE CBR COMPLETO COM ENERGIA NORMAL. INCLUINDO DESLOCAMENTO DE VEÍCULOS PARA EQUIPE, ELABORAÇÃO DOS LAUDOS E RELATÓRIOS COM OS RESULTADOS E EMISSÃO DAS ANOTAÇÕES DE RESPONSABILIDADE TÉCNICA DEVIDAMENTE REGISTRADAS E QUITADAS NO RESPECTIVO CONSELHO DE CLASSE.</t>
  </si>
  <si>
    <t>ENSAIO DE DEFLEXÃO COM VIGA BENKELMAN, CONSIDERANDO 1 PONTO A CADA 20 METROS. INCLUINDO MOBILIZAÇÃO DE CAMINHÃO (INCLUSIVE OPERADOR), DIÁRIAS PARA OS PROFISSIONAIS EM OPERAÇÃO DO PROCESSO DE MOVIMENTAÇÃO E MEDIÇÃO DAS DEFLEXÕES, ELABORAÇÃO DOS LAUDOS E RELATÓRIOS COM OS RESULTADOS E EMISSÃO DAS ANOTAÇÕES DE RESPONSABILIDADE TÉCNICA DEVIDAMENTE REGISTRADAS E QUITADAS NO RESPECTIVO CONSELHO DE CLASSE.</t>
  </si>
  <si>
    <t>ENSAIO DE PERDA D'ÁGUA COM 05 (CINCO) ESTÁGIOS DE PRESSÃO, INCLUSO MOBILIZAÇÃO/DESMOBILIZAÇÃO (LIGAÇÕES PROVISÓRIAS, TRANSPORTE DE EQUIPAMENTOS E PESSOAS E ESTADIA CASO NECESSÁRIO) E LAUDO TÉCNICO.</t>
  </si>
  <si>
    <t>SONDAGEM ROTATIVA NW COM RECUPERAÇÃO DE TESTEMUNHO, INCLUSO CAIXA PARA ARMAZENAMENTO DOS TESTEMUNHOS, MOBILIZAÇÃO/DESMOBILIZAÇÃO (LIGAÇÕES PROVIÓRIAS,TRANSPORTE DE EQUIPAMENTOS E PESSOAS E ESTADIA CASO NECESSÁRIO) E LAUDO TÉCNICO.</t>
  </si>
  <si>
    <t>SONDAGEM E ANÁLISE HIDROGEOLOGIA PRELIMINAR DA ÁREA E INDICAÇÃO TÉCNICA DO PONTO MAIS FAVORÁVEL PARA POÇO ARTESIANO, INCLUINDO DADOS GEOLÓGICOS, ESTRUTURAIS E SE NECESSÁRIO LEVANTAMENTO GEOFÍSICO – COM ELABORAÇÃO DE CROQUI DE LOCALIZAÇÃO DO POÇO E ART</t>
  </si>
  <si>
    <t>VALOR TOTAL ESTIMADO DO LOTE</t>
  </si>
  <si>
    <t>LEVANTAMENTO TOPOGRÁFICO PLANIALTIMETRICO. LOTES URBANOS ACIMA DE 3.000,00M².  (MAPA DIGITAL GORREFERENCIADO EM FORMATO .PDF, SHAPEFILE (DATUM SIRGAS 2000 E NO SISTEMA DE PROJEÇÃO UTM) DA ÁREA, MEMORIAL DESCRITIVO E MAPA DELIMITANDO A ÁREA DE PRESERVAÇÃO PERMANENTE (APP) E RESERVA LEGAL (RL) EXISTENTES NA ACOMPANHADOS DA RESPECTIVA ART.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</si>
</sst>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1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rgb="FFC00000"/>
      <name val="Calibri"/>
      <family val="2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C00000"/>
      <name val="Calibri"/>
      <family val="2"/>
    </font>
    <font>
      <b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80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justify" vertical="center" wrapText="1"/>
    </xf>
    <xf numFmtId="0" fontId="0" fillId="0" borderId="0" xfId="0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" fontId="0" fillId="0" borderId="0" xfId="0" applyNumberForma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 wrapText="1"/>
    </xf>
    <xf numFmtId="0" fontId="1" fillId="0" borderId="0" xfId="0" applyFont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6" fillId="0" borderId="0" xfId="0" applyFont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righ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justify" vertical="center" wrapText="1"/>
    </xf>
    <xf numFmtId="164" fontId="14" fillId="0" borderId="1" xfId="1" applyNumberFormat="1" applyFont="1" applyFill="1" applyBorder="1" applyAlignment="1" applyProtection="1">
      <alignment horizontal="right"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164" fontId="12" fillId="0" borderId="1" xfId="1" applyNumberFormat="1" applyFont="1" applyFill="1" applyBorder="1" applyAlignment="1" applyProtection="1">
      <alignment horizontal="righ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justify" vertical="center" wrapText="1"/>
    </xf>
    <xf numFmtId="164" fontId="13" fillId="0" borderId="0" xfId="0" applyNumberFormat="1" applyFont="1" applyAlignment="1">
      <alignment horizontal="right" vertical="center" wrapText="1"/>
    </xf>
    <xf numFmtId="164" fontId="14" fillId="0" borderId="0" xfId="1" applyNumberFormat="1" applyFont="1" applyFill="1" applyBorder="1" applyAlignment="1" applyProtection="1">
      <alignment horizontal="right" vertical="center" wrapText="1"/>
      <protection locked="0"/>
    </xf>
    <xf numFmtId="164" fontId="14" fillId="0" borderId="0" xfId="1" applyNumberFormat="1" applyFont="1" applyFill="1" applyBorder="1" applyAlignment="1" applyProtection="1">
      <alignment horizontal="right" vertical="center" wrapText="1"/>
    </xf>
    <xf numFmtId="0" fontId="13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right" vertical="center" wrapText="1"/>
    </xf>
    <xf numFmtId="164" fontId="12" fillId="0" borderId="0" xfId="1" applyNumberFormat="1" applyFont="1" applyFill="1" applyBorder="1" applyAlignment="1" applyProtection="1">
      <alignment horizontal="right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right" vertical="center" wrapText="1"/>
    </xf>
    <xf numFmtId="164" fontId="12" fillId="0" borderId="4" xfId="1" applyNumberFormat="1" applyFont="1" applyFill="1" applyBorder="1" applyAlignment="1" applyProtection="1">
      <alignment horizontal="right" vertical="center" wrapText="1"/>
    </xf>
    <xf numFmtId="4" fontId="12" fillId="2" borderId="0" xfId="0" applyNumberFormat="1" applyFont="1" applyFill="1" applyAlignment="1">
      <alignment horizontal="center" vertical="center" wrapText="1"/>
    </xf>
    <xf numFmtId="0" fontId="14" fillId="0" borderId="0" xfId="0" applyFont="1"/>
    <xf numFmtId="164" fontId="14" fillId="0" borderId="1" xfId="0" applyNumberFormat="1" applyFont="1" applyBorder="1" applyAlignment="1" applyProtection="1">
      <alignment horizontal="right" vertical="center" wrapText="1"/>
      <protection locked="0"/>
    </xf>
    <xf numFmtId="0" fontId="14" fillId="0" borderId="0" xfId="0" applyFont="1" applyAlignment="1">
      <alignment horizontal="center" vertical="center" wrapText="1"/>
    </xf>
    <xf numFmtId="0" fontId="16" fillId="0" borderId="1" xfId="0" applyFont="1" applyBorder="1" applyAlignment="1">
      <alignment horizontal="justify" vertical="center" wrapText="1"/>
    </xf>
    <xf numFmtId="164" fontId="15" fillId="0" borderId="0" xfId="0" applyNumberFormat="1" applyFont="1" applyAlignment="1">
      <alignment horizontal="right" vertical="center" wrapText="1"/>
    </xf>
    <xf numFmtId="164" fontId="13" fillId="0" borderId="1" xfId="0" applyNumberFormat="1" applyFont="1" applyBorder="1" applyAlignment="1">
      <alignment horizontal="right" vertical="center" wrapText="1"/>
    </xf>
    <xf numFmtId="164" fontId="14" fillId="0" borderId="2" xfId="0" applyNumberFormat="1" applyFont="1" applyBorder="1" applyAlignment="1" applyProtection="1">
      <alignment horizontal="right" vertical="center" wrapText="1"/>
      <protection locked="0"/>
    </xf>
    <xf numFmtId="164" fontId="17" fillId="0" borderId="0" xfId="0" applyNumberFormat="1" applyFont="1" applyAlignment="1">
      <alignment horizontal="right" vertical="center" wrapText="1"/>
    </xf>
    <xf numFmtId="164" fontId="18" fillId="0" borderId="0" xfId="0" applyNumberFormat="1" applyFont="1" applyAlignment="1">
      <alignment horizontal="right" vertical="center"/>
    </xf>
    <xf numFmtId="164" fontId="16" fillId="0" borderId="0" xfId="0" applyNumberFormat="1" applyFont="1" applyAlignment="1">
      <alignment horizontal="right" vertical="center"/>
    </xf>
    <xf numFmtId="164" fontId="13" fillId="0" borderId="0" xfId="0" applyNumberFormat="1" applyFont="1" applyAlignment="1">
      <alignment horizontal="right" vertical="center"/>
    </xf>
    <xf numFmtId="164" fontId="12" fillId="0" borderId="0" xfId="0" applyNumberFormat="1" applyFont="1" applyAlignment="1">
      <alignment horizontal="right" vertical="center" wrapText="1"/>
    </xf>
    <xf numFmtId="164" fontId="14" fillId="0" borderId="0" xfId="0" applyNumberFormat="1" applyFont="1" applyAlignment="1" applyProtection="1">
      <alignment horizontal="right" vertical="center"/>
      <protection locked="0"/>
    </xf>
    <xf numFmtId="164" fontId="14" fillId="0" borderId="0" xfId="0" applyNumberFormat="1" applyFont="1" applyAlignment="1">
      <alignment horizontal="right" vertical="center"/>
    </xf>
    <xf numFmtId="164" fontId="13" fillId="0" borderId="1" xfId="0" applyNumberFormat="1" applyFont="1" applyBorder="1" applyAlignment="1" applyProtection="1">
      <alignment horizontal="right" vertical="center" wrapText="1"/>
      <protection locked="0"/>
    </xf>
    <xf numFmtId="0" fontId="1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horizontal="left"/>
    </xf>
    <xf numFmtId="0" fontId="15" fillId="0" borderId="1" xfId="0" applyFont="1" applyBorder="1" applyAlignment="1">
      <alignment horizontal="right" vertical="center" wrapText="1"/>
    </xf>
    <xf numFmtId="0" fontId="15" fillId="0" borderId="4" xfId="0" applyFont="1" applyBorder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9"/>
  <sheetViews>
    <sheetView tabSelected="1" zoomScaleNormal="100" workbookViewId="0">
      <selection activeCell="O54" sqref="O54"/>
    </sheetView>
  </sheetViews>
  <sheetFormatPr defaultColWidth="9.140625" defaultRowHeight="15" x14ac:dyDescent="0.25"/>
  <cols>
    <col min="1" max="1" width="4.5703125" bestFit="1" customWidth="1"/>
    <col min="2" max="2" width="7.42578125" style="13" bestFit="1" customWidth="1"/>
    <col min="3" max="3" width="8" customWidth="1"/>
    <col min="4" max="4" width="6.140625" customWidth="1"/>
    <col min="5" max="5" width="5.7109375" customWidth="1"/>
    <col min="6" max="6" width="61" customWidth="1"/>
    <col min="7" max="7" width="11.140625" style="58" customWidth="1"/>
    <col min="8" max="8" width="12.28515625" style="58" customWidth="1"/>
    <col min="9" max="9" width="13.85546875" style="58" bestFit="1" customWidth="1"/>
    <col min="10" max="10" width="11.5703125" style="16" customWidth="1"/>
  </cols>
  <sheetData>
    <row r="1" spans="1:11" ht="15.75" x14ac:dyDescent="0.25">
      <c r="B1" s="64" t="s">
        <v>16</v>
      </c>
      <c r="C1" s="64"/>
      <c r="D1" s="64"/>
      <c r="E1" s="64"/>
      <c r="F1" s="64"/>
      <c r="G1" s="64"/>
      <c r="H1" s="64"/>
      <c r="I1" s="64"/>
      <c r="K1" s="2"/>
    </row>
    <row r="2" spans="1:11" ht="15.75" x14ac:dyDescent="0.25">
      <c r="B2" s="65" t="s">
        <v>23</v>
      </c>
      <c r="C2" s="65"/>
      <c r="D2" s="65"/>
      <c r="E2" s="65"/>
      <c r="F2" s="65"/>
      <c r="G2" s="65"/>
      <c r="H2" s="65"/>
      <c r="I2" s="65"/>
    </row>
    <row r="3" spans="1:11" ht="15.75" x14ac:dyDescent="0.25">
      <c r="B3" s="66" t="s">
        <v>21</v>
      </c>
      <c r="C3" s="66"/>
      <c r="D3" s="66"/>
      <c r="E3" s="66"/>
      <c r="F3" s="66"/>
      <c r="G3" s="66"/>
      <c r="H3" s="66"/>
      <c r="I3" s="66"/>
    </row>
    <row r="4" spans="1:11" ht="15.75" x14ac:dyDescent="0.25">
      <c r="B4" s="67" t="s">
        <v>18</v>
      </c>
      <c r="C4" s="67"/>
      <c r="D4" s="67"/>
      <c r="E4" s="67"/>
      <c r="F4" s="67"/>
      <c r="G4" s="67"/>
      <c r="H4" s="67"/>
      <c r="I4" s="67"/>
    </row>
    <row r="5" spans="1:11" ht="15.75" x14ac:dyDescent="0.25">
      <c r="B5" s="3"/>
      <c r="C5" s="3"/>
      <c r="D5" s="3"/>
      <c r="E5" s="3"/>
      <c r="F5" s="3"/>
      <c r="G5" s="52"/>
      <c r="H5" s="52"/>
      <c r="I5" s="52"/>
    </row>
    <row r="6" spans="1:11" ht="15.75" x14ac:dyDescent="0.25">
      <c r="B6" s="63" t="s">
        <v>17</v>
      </c>
      <c r="C6" s="63"/>
      <c r="D6" s="63"/>
      <c r="E6" s="63"/>
      <c r="F6" s="63"/>
      <c r="G6" s="63"/>
      <c r="H6" s="63"/>
      <c r="I6" s="63"/>
    </row>
    <row r="7" spans="1:11" ht="15.75" x14ac:dyDescent="0.25">
      <c r="B7" s="9"/>
      <c r="C7" s="5"/>
      <c r="D7" s="5"/>
      <c r="E7" s="5"/>
      <c r="F7" s="5"/>
      <c r="G7" s="53"/>
      <c r="H7" s="53"/>
      <c r="I7" s="53"/>
    </row>
    <row r="8" spans="1:11" ht="15.75" x14ac:dyDescent="0.25">
      <c r="A8" s="2"/>
      <c r="B8" s="4" t="s">
        <v>0</v>
      </c>
      <c r="C8" s="4"/>
      <c r="D8" s="62"/>
      <c r="E8" s="62"/>
      <c r="F8" s="62"/>
      <c r="G8" s="62"/>
      <c r="H8" s="62"/>
      <c r="I8" s="62"/>
    </row>
    <row r="9" spans="1:11" ht="15.75" x14ac:dyDescent="0.25">
      <c r="A9" s="2"/>
      <c r="B9" s="63" t="s">
        <v>1</v>
      </c>
      <c r="C9" s="63"/>
      <c r="D9" s="62"/>
      <c r="E9" s="62"/>
      <c r="F9" s="62"/>
      <c r="G9" s="62"/>
      <c r="H9" s="62"/>
      <c r="I9" s="62"/>
    </row>
    <row r="10" spans="1:11" ht="15.75" x14ac:dyDescent="0.25">
      <c r="A10" s="2"/>
      <c r="B10" s="4" t="s">
        <v>2</v>
      </c>
      <c r="C10" s="62"/>
      <c r="D10" s="62"/>
      <c r="E10" s="62"/>
      <c r="F10" s="62"/>
      <c r="G10" s="62"/>
      <c r="H10" s="62"/>
      <c r="I10" s="62"/>
    </row>
    <row r="11" spans="1:11" ht="15.75" x14ac:dyDescent="0.25">
      <c r="A11" s="2"/>
      <c r="B11" s="4" t="s">
        <v>3</v>
      </c>
      <c r="C11" s="4"/>
      <c r="D11" s="62"/>
      <c r="E11" s="62"/>
      <c r="F11" s="62"/>
      <c r="G11" s="62"/>
      <c r="H11" s="62"/>
      <c r="I11" s="62"/>
    </row>
    <row r="12" spans="1:11" ht="15.75" x14ac:dyDescent="0.25">
      <c r="A12" s="2"/>
      <c r="B12" s="4" t="s">
        <v>4</v>
      </c>
      <c r="C12" s="62"/>
      <c r="D12" s="62"/>
      <c r="E12" s="62"/>
      <c r="F12" s="62"/>
      <c r="G12" s="62"/>
      <c r="H12" s="62"/>
      <c r="I12" s="62"/>
    </row>
    <row r="13" spans="1:11" ht="15.75" x14ac:dyDescent="0.25">
      <c r="A13" s="2"/>
      <c r="B13" s="4" t="s">
        <v>5</v>
      </c>
      <c r="C13" s="4"/>
      <c r="D13" s="62"/>
      <c r="E13" s="62"/>
      <c r="F13" s="62"/>
      <c r="G13" s="62"/>
      <c r="H13" s="62"/>
      <c r="I13" s="62"/>
    </row>
    <row r="14" spans="1:11" ht="15.75" x14ac:dyDescent="0.25">
      <c r="A14" s="2"/>
      <c r="B14" s="6" t="s">
        <v>6</v>
      </c>
      <c r="C14" s="6"/>
      <c r="D14" s="6"/>
      <c r="E14" s="61"/>
      <c r="F14" s="61"/>
      <c r="G14" s="61"/>
      <c r="H14" s="61"/>
      <c r="I14" s="61"/>
    </row>
    <row r="15" spans="1:11" ht="15.75" x14ac:dyDescent="0.25">
      <c r="A15" s="2"/>
      <c r="B15" s="6" t="s">
        <v>7</v>
      </c>
      <c r="C15" s="61"/>
      <c r="D15" s="61"/>
      <c r="E15" s="61"/>
      <c r="F15" s="61"/>
      <c r="G15" s="61"/>
      <c r="H15" s="61"/>
      <c r="I15" s="61"/>
    </row>
    <row r="16" spans="1:11" ht="15.75" x14ac:dyDescent="0.25">
      <c r="B16" s="10"/>
      <c r="C16" s="6"/>
      <c r="D16" s="6"/>
      <c r="E16" s="6"/>
      <c r="F16" s="6"/>
      <c r="G16" s="54"/>
      <c r="H16" s="54"/>
      <c r="I16" s="54"/>
    </row>
    <row r="17" spans="1:10" ht="15.75" x14ac:dyDescent="0.25">
      <c r="B17" s="60" t="s">
        <v>25</v>
      </c>
      <c r="C17" s="60"/>
      <c r="D17" s="60"/>
      <c r="E17" s="60"/>
      <c r="F17" s="60"/>
      <c r="G17" s="60"/>
      <c r="H17" s="60"/>
      <c r="I17" s="60"/>
    </row>
    <row r="18" spans="1:10" ht="15.75" x14ac:dyDescent="0.25">
      <c r="B18" s="9"/>
      <c r="C18" s="9"/>
      <c r="D18" s="9"/>
      <c r="E18" s="9"/>
      <c r="F18" s="9"/>
      <c r="G18" s="55"/>
      <c r="H18" s="55"/>
      <c r="I18" s="55"/>
    </row>
    <row r="20" spans="1:10" ht="38.25" x14ac:dyDescent="0.25">
      <c r="A20" s="24" t="s">
        <v>24</v>
      </c>
      <c r="B20" s="25" t="s">
        <v>8</v>
      </c>
      <c r="C20" s="25" t="s">
        <v>9</v>
      </c>
      <c r="D20" s="25" t="s">
        <v>10</v>
      </c>
      <c r="E20" s="25" t="s">
        <v>11</v>
      </c>
      <c r="F20" s="25" t="s">
        <v>12</v>
      </c>
      <c r="G20" s="26" t="s">
        <v>14</v>
      </c>
      <c r="H20" s="26" t="s">
        <v>13</v>
      </c>
      <c r="I20" s="26" t="s">
        <v>15</v>
      </c>
      <c r="J20" s="8" t="s">
        <v>22</v>
      </c>
    </row>
    <row r="21" spans="1:10" ht="24" x14ac:dyDescent="0.25">
      <c r="A21" s="68">
        <v>1</v>
      </c>
      <c r="B21" s="27">
        <v>1</v>
      </c>
      <c r="C21" s="27">
        <v>90</v>
      </c>
      <c r="D21" s="27" t="s">
        <v>10</v>
      </c>
      <c r="E21" s="27">
        <v>20537</v>
      </c>
      <c r="F21" s="28" t="s">
        <v>32</v>
      </c>
      <c r="G21" s="50">
        <v>165</v>
      </c>
      <c r="H21" s="59"/>
      <c r="I21" s="29">
        <f>H21*C21</f>
        <v>0</v>
      </c>
      <c r="J21" s="17" t="str">
        <f t="shared" ref="J21:J69" si="0">_xlfn.IFS(H21="","aguardando lançamento",H21&lt;=G21,"correto", H21&gt;G21, "acima máximo")</f>
        <v>aguardando lançamento</v>
      </c>
    </row>
    <row r="22" spans="1:10" ht="25.5" x14ac:dyDescent="0.25">
      <c r="A22" s="68"/>
      <c r="B22" s="27">
        <v>2</v>
      </c>
      <c r="C22" s="30">
        <v>50000</v>
      </c>
      <c r="D22" s="27" t="s">
        <v>33</v>
      </c>
      <c r="E22" s="27">
        <v>23707</v>
      </c>
      <c r="F22" s="28" t="s">
        <v>34</v>
      </c>
      <c r="G22" s="50">
        <v>0.49</v>
      </c>
      <c r="H22" s="59"/>
      <c r="I22" s="29">
        <f>H22*C22</f>
        <v>0</v>
      </c>
      <c r="J22" s="17" t="str">
        <f t="shared" si="0"/>
        <v>aguardando lançamento</v>
      </c>
    </row>
    <row r="23" spans="1:10" x14ac:dyDescent="0.25">
      <c r="A23" s="27"/>
      <c r="B23" s="72" t="s">
        <v>57</v>
      </c>
      <c r="C23" s="72"/>
      <c r="D23" s="72"/>
      <c r="E23" s="72"/>
      <c r="F23" s="72"/>
      <c r="G23" s="72"/>
      <c r="H23" s="72"/>
      <c r="I23" s="31">
        <f>SUM(I21:I22)</f>
        <v>0</v>
      </c>
      <c r="J23" s="17"/>
    </row>
    <row r="24" spans="1:10" x14ac:dyDescent="0.25">
      <c r="A24" s="32"/>
      <c r="B24" s="32"/>
      <c r="C24" s="32"/>
      <c r="D24" s="32"/>
      <c r="E24" s="32"/>
      <c r="F24" s="33"/>
      <c r="G24" s="34"/>
      <c r="H24" s="35"/>
      <c r="I24" s="36"/>
      <c r="J24" s="17"/>
    </row>
    <row r="25" spans="1:10" ht="38.25" x14ac:dyDescent="0.25">
      <c r="A25" s="24" t="s">
        <v>24</v>
      </c>
      <c r="B25" s="25" t="s">
        <v>8</v>
      </c>
      <c r="C25" s="25" t="s">
        <v>9</v>
      </c>
      <c r="D25" s="25" t="s">
        <v>10</v>
      </c>
      <c r="E25" s="25" t="s">
        <v>11</v>
      </c>
      <c r="F25" s="25" t="s">
        <v>12</v>
      </c>
      <c r="G25" s="26" t="s">
        <v>14</v>
      </c>
      <c r="H25" s="26" t="s">
        <v>13</v>
      </c>
      <c r="I25" s="26" t="s">
        <v>15</v>
      </c>
      <c r="J25" s="8" t="s">
        <v>22</v>
      </c>
    </row>
    <row r="26" spans="1:10" ht="51" x14ac:dyDescent="0.25">
      <c r="A26" s="68">
        <v>2</v>
      </c>
      <c r="B26" s="27">
        <v>1</v>
      </c>
      <c r="C26" s="30">
        <v>90000</v>
      </c>
      <c r="D26" s="27" t="s">
        <v>30</v>
      </c>
      <c r="E26" s="27">
        <v>24830</v>
      </c>
      <c r="F26" s="28" t="s">
        <v>35</v>
      </c>
      <c r="G26" s="50">
        <v>0.28000000000000003</v>
      </c>
      <c r="H26" s="59"/>
      <c r="I26" s="29">
        <f>H26*C26</f>
        <v>0</v>
      </c>
      <c r="J26" s="17" t="str">
        <f t="shared" si="0"/>
        <v>aguardando lançamento</v>
      </c>
    </row>
    <row r="27" spans="1:10" ht="38.25" x14ac:dyDescent="0.25">
      <c r="A27" s="68"/>
      <c r="B27" s="27">
        <v>2</v>
      </c>
      <c r="C27" s="30">
        <v>400000</v>
      </c>
      <c r="D27" s="27" t="s">
        <v>30</v>
      </c>
      <c r="E27" s="27">
        <v>24831</v>
      </c>
      <c r="F27" s="28" t="s">
        <v>36</v>
      </c>
      <c r="G27" s="50">
        <v>0.14000000000000001</v>
      </c>
      <c r="H27" s="59"/>
      <c r="I27" s="29">
        <f>H27*C27</f>
        <v>0</v>
      </c>
      <c r="J27" s="17" t="str">
        <f t="shared" si="0"/>
        <v>aguardando lançamento</v>
      </c>
    </row>
    <row r="28" spans="1:10" x14ac:dyDescent="0.25">
      <c r="A28" s="27"/>
      <c r="B28" s="72" t="s">
        <v>57</v>
      </c>
      <c r="C28" s="72"/>
      <c r="D28" s="72"/>
      <c r="E28" s="72"/>
      <c r="F28" s="72"/>
      <c r="G28" s="72"/>
      <c r="H28" s="72"/>
      <c r="I28" s="31">
        <f>SUM(I26:I27)</f>
        <v>0</v>
      </c>
      <c r="J28" s="17"/>
    </row>
    <row r="29" spans="1:10" x14ac:dyDescent="0.25">
      <c r="A29" s="32"/>
      <c r="B29" s="38"/>
      <c r="C29" s="38"/>
      <c r="D29" s="38"/>
      <c r="E29" s="38"/>
      <c r="F29" s="38"/>
      <c r="G29" s="49"/>
      <c r="H29" s="49"/>
      <c r="I29" s="39"/>
      <c r="J29" s="17"/>
    </row>
    <row r="30" spans="1:10" ht="38.25" x14ac:dyDescent="0.25">
      <c r="A30" s="24" t="s">
        <v>24</v>
      </c>
      <c r="B30" s="25" t="s">
        <v>8</v>
      </c>
      <c r="C30" s="25" t="s">
        <v>9</v>
      </c>
      <c r="D30" s="25" t="s">
        <v>10</v>
      </c>
      <c r="E30" s="25" t="s">
        <v>11</v>
      </c>
      <c r="F30" s="25" t="s">
        <v>12</v>
      </c>
      <c r="G30" s="26" t="s">
        <v>14</v>
      </c>
      <c r="H30" s="26" t="s">
        <v>13</v>
      </c>
      <c r="I30" s="26" t="s">
        <v>15</v>
      </c>
      <c r="J30" s="8" t="s">
        <v>22</v>
      </c>
    </row>
    <row r="31" spans="1:10" ht="24" x14ac:dyDescent="0.25">
      <c r="A31" s="74">
        <v>3</v>
      </c>
      <c r="B31" s="27">
        <v>1</v>
      </c>
      <c r="C31" s="27">
        <v>70</v>
      </c>
      <c r="D31" s="27" t="s">
        <v>10</v>
      </c>
      <c r="E31" s="27">
        <v>20543</v>
      </c>
      <c r="F31" s="28" t="s">
        <v>37</v>
      </c>
      <c r="G31" s="50">
        <v>206.25</v>
      </c>
      <c r="H31" s="59"/>
      <c r="I31" s="29">
        <f>H31*C31</f>
        <v>0</v>
      </c>
      <c r="J31" s="17" t="str">
        <f t="shared" si="0"/>
        <v>aguardando lançamento</v>
      </c>
    </row>
    <row r="32" spans="1:10" ht="24" x14ac:dyDescent="0.25">
      <c r="A32" s="76"/>
      <c r="B32" s="27">
        <v>2</v>
      </c>
      <c r="C32" s="27">
        <v>70</v>
      </c>
      <c r="D32" s="27" t="s">
        <v>10</v>
      </c>
      <c r="E32" s="27">
        <v>24833</v>
      </c>
      <c r="F32" s="28" t="s">
        <v>38</v>
      </c>
      <c r="G32" s="50">
        <v>243.8</v>
      </c>
      <c r="H32" s="59"/>
      <c r="I32" s="29">
        <f t="shared" ref="I32:I41" si="1">H32*C32</f>
        <v>0</v>
      </c>
      <c r="J32" s="17" t="str">
        <f t="shared" si="0"/>
        <v>aguardando lançamento</v>
      </c>
    </row>
    <row r="33" spans="1:10" ht="25.5" x14ac:dyDescent="0.25">
      <c r="A33" s="76"/>
      <c r="B33" s="27">
        <v>3</v>
      </c>
      <c r="C33" s="27">
        <v>60</v>
      </c>
      <c r="D33" s="27" t="s">
        <v>10</v>
      </c>
      <c r="E33" s="27">
        <v>24834</v>
      </c>
      <c r="F33" s="28" t="s">
        <v>39</v>
      </c>
      <c r="G33" s="50">
        <v>247.5</v>
      </c>
      <c r="H33" s="59"/>
      <c r="I33" s="29">
        <f t="shared" si="1"/>
        <v>0</v>
      </c>
      <c r="J33" s="17" t="str">
        <f t="shared" si="0"/>
        <v>aguardando lançamento</v>
      </c>
    </row>
    <row r="34" spans="1:10" ht="25.5" x14ac:dyDescent="0.25">
      <c r="A34" s="76"/>
      <c r="B34" s="27">
        <v>4</v>
      </c>
      <c r="C34" s="27">
        <v>40</v>
      </c>
      <c r="D34" s="27" t="s">
        <v>10</v>
      </c>
      <c r="E34" s="27">
        <v>24835</v>
      </c>
      <c r="F34" s="28" t="s">
        <v>40</v>
      </c>
      <c r="G34" s="50">
        <v>302.25</v>
      </c>
      <c r="H34" s="59"/>
      <c r="I34" s="29">
        <f t="shared" si="1"/>
        <v>0</v>
      </c>
      <c r="J34" s="17" t="str">
        <f t="shared" si="0"/>
        <v>aguardando lançamento</v>
      </c>
    </row>
    <row r="35" spans="1:10" ht="25.5" x14ac:dyDescent="0.25">
      <c r="A35" s="76"/>
      <c r="B35" s="27">
        <v>5</v>
      </c>
      <c r="C35" s="27">
        <v>40</v>
      </c>
      <c r="D35" s="27" t="s">
        <v>10</v>
      </c>
      <c r="E35" s="27">
        <v>24836</v>
      </c>
      <c r="F35" s="28" t="s">
        <v>41</v>
      </c>
      <c r="G35" s="50">
        <v>345.87</v>
      </c>
      <c r="H35" s="59"/>
      <c r="I35" s="29">
        <f t="shared" si="1"/>
        <v>0</v>
      </c>
      <c r="J35" s="17" t="str">
        <f t="shared" si="0"/>
        <v>aguardando lançamento</v>
      </c>
    </row>
    <row r="36" spans="1:10" ht="25.5" x14ac:dyDescent="0.25">
      <c r="A36" s="76"/>
      <c r="B36" s="27">
        <v>6</v>
      </c>
      <c r="C36" s="27">
        <v>40</v>
      </c>
      <c r="D36" s="27" t="s">
        <v>10</v>
      </c>
      <c r="E36" s="27">
        <v>24837</v>
      </c>
      <c r="F36" s="28" t="s">
        <v>42</v>
      </c>
      <c r="G36" s="50">
        <v>300.86</v>
      </c>
      <c r="H36" s="59"/>
      <c r="I36" s="29">
        <f t="shared" si="1"/>
        <v>0</v>
      </c>
      <c r="J36" s="17" t="str">
        <f t="shared" si="0"/>
        <v>aguardando lançamento</v>
      </c>
    </row>
    <row r="37" spans="1:10" ht="25.5" x14ac:dyDescent="0.25">
      <c r="A37" s="76"/>
      <c r="B37" s="27">
        <v>7</v>
      </c>
      <c r="C37" s="27">
        <v>40</v>
      </c>
      <c r="D37" s="27" t="s">
        <v>10</v>
      </c>
      <c r="E37" s="27">
        <v>24838</v>
      </c>
      <c r="F37" s="28" t="s">
        <v>43</v>
      </c>
      <c r="G37" s="50">
        <v>352.46</v>
      </c>
      <c r="H37" s="59"/>
      <c r="I37" s="29">
        <f t="shared" si="1"/>
        <v>0</v>
      </c>
      <c r="J37" s="17" t="str">
        <f t="shared" si="0"/>
        <v>aguardando lançamento</v>
      </c>
    </row>
    <row r="38" spans="1:10" ht="25.5" x14ac:dyDescent="0.25">
      <c r="A38" s="76"/>
      <c r="B38" s="27">
        <v>8</v>
      </c>
      <c r="C38" s="27">
        <v>40</v>
      </c>
      <c r="D38" s="27" t="s">
        <v>10</v>
      </c>
      <c r="E38" s="27">
        <v>24839</v>
      </c>
      <c r="F38" s="28" t="s">
        <v>44</v>
      </c>
      <c r="G38" s="50">
        <v>286.33</v>
      </c>
      <c r="H38" s="59"/>
      <c r="I38" s="29">
        <f t="shared" si="1"/>
        <v>0</v>
      </c>
      <c r="J38" s="17" t="str">
        <f t="shared" si="0"/>
        <v>aguardando lançamento</v>
      </c>
    </row>
    <row r="39" spans="1:10" ht="25.5" x14ac:dyDescent="0.25">
      <c r="A39" s="76"/>
      <c r="B39" s="27">
        <v>9</v>
      </c>
      <c r="C39" s="27">
        <v>40</v>
      </c>
      <c r="D39" s="27" t="s">
        <v>10</v>
      </c>
      <c r="E39" s="27">
        <v>24840</v>
      </c>
      <c r="F39" s="28" t="s">
        <v>45</v>
      </c>
      <c r="G39" s="50">
        <v>317.08</v>
      </c>
      <c r="H39" s="59"/>
      <c r="I39" s="29">
        <f t="shared" si="1"/>
        <v>0</v>
      </c>
      <c r="J39" s="17" t="str">
        <f t="shared" si="0"/>
        <v>aguardando lançamento</v>
      </c>
    </row>
    <row r="40" spans="1:10" ht="63.75" x14ac:dyDescent="0.25">
      <c r="A40" s="76"/>
      <c r="B40" s="27">
        <v>10</v>
      </c>
      <c r="C40" s="30">
        <v>800000</v>
      </c>
      <c r="D40" s="27" t="s">
        <v>30</v>
      </c>
      <c r="E40" s="27">
        <v>25885</v>
      </c>
      <c r="F40" s="28" t="s">
        <v>46</v>
      </c>
      <c r="G40" s="50">
        <v>0.32</v>
      </c>
      <c r="H40" s="59"/>
      <c r="I40" s="29">
        <f t="shared" si="1"/>
        <v>0</v>
      </c>
      <c r="J40" s="17" t="str">
        <f t="shared" si="0"/>
        <v>aguardando lançamento</v>
      </c>
    </row>
    <row r="41" spans="1:10" ht="76.5" x14ac:dyDescent="0.25">
      <c r="A41" s="75"/>
      <c r="B41" s="27">
        <v>11</v>
      </c>
      <c r="C41" s="30">
        <v>50000</v>
      </c>
      <c r="D41" s="27" t="s">
        <v>30</v>
      </c>
      <c r="E41" s="27">
        <v>25886</v>
      </c>
      <c r="F41" s="28" t="s">
        <v>58</v>
      </c>
      <c r="G41" s="50">
        <v>0.35</v>
      </c>
      <c r="H41" s="59"/>
      <c r="I41" s="29">
        <f t="shared" si="1"/>
        <v>0</v>
      </c>
      <c r="J41" s="17" t="str">
        <f t="shared" si="0"/>
        <v>aguardando lançamento</v>
      </c>
    </row>
    <row r="42" spans="1:10" x14ac:dyDescent="0.25">
      <c r="A42" s="27"/>
      <c r="B42" s="72" t="s">
        <v>57</v>
      </c>
      <c r="C42" s="72"/>
      <c r="D42" s="72"/>
      <c r="E42" s="72"/>
      <c r="F42" s="72"/>
      <c r="G42" s="72"/>
      <c r="H42" s="72"/>
      <c r="I42" s="31">
        <f>SUM(I31:I41)</f>
        <v>0</v>
      </c>
      <c r="J42" s="17"/>
    </row>
    <row r="43" spans="1:10" x14ac:dyDescent="0.25">
      <c r="A43" s="32"/>
      <c r="B43" s="38"/>
      <c r="C43" s="38"/>
      <c r="D43" s="38"/>
      <c r="E43" s="38"/>
      <c r="F43" s="38"/>
      <c r="G43" s="49"/>
      <c r="H43" s="49"/>
      <c r="I43" s="39"/>
      <c r="J43" s="17"/>
    </row>
    <row r="44" spans="1:10" s="45" customFormat="1" ht="38.25" x14ac:dyDescent="0.2">
      <c r="A44" s="40" t="s">
        <v>24</v>
      </c>
      <c r="B44" s="41" t="s">
        <v>8</v>
      </c>
      <c r="C44" s="41" t="s">
        <v>9</v>
      </c>
      <c r="D44" s="41" t="s">
        <v>10</v>
      </c>
      <c r="E44" s="41" t="s">
        <v>11</v>
      </c>
      <c r="F44" s="41" t="s">
        <v>12</v>
      </c>
      <c r="G44" s="42" t="s">
        <v>14</v>
      </c>
      <c r="H44" s="42" t="s">
        <v>13</v>
      </c>
      <c r="I44" s="42" t="s">
        <v>15</v>
      </c>
      <c r="J44" s="44" t="s">
        <v>22</v>
      </c>
    </row>
    <row r="45" spans="1:10" s="45" customFormat="1" ht="25.5" x14ac:dyDescent="0.2">
      <c r="A45" s="27">
        <v>4</v>
      </c>
      <c r="B45" s="27">
        <v>1</v>
      </c>
      <c r="C45" s="30">
        <v>800000</v>
      </c>
      <c r="D45" s="27" t="s">
        <v>30</v>
      </c>
      <c r="E45" s="27">
        <v>24841</v>
      </c>
      <c r="F45" s="28" t="s">
        <v>47</v>
      </c>
      <c r="G45" s="50">
        <v>0.14000000000000001</v>
      </c>
      <c r="H45" s="46"/>
      <c r="I45" s="29">
        <f>H45*C45</f>
        <v>0</v>
      </c>
      <c r="J45" s="47" t="str">
        <f t="shared" si="0"/>
        <v>aguardando lançamento</v>
      </c>
    </row>
    <row r="46" spans="1:10" x14ac:dyDescent="0.25">
      <c r="A46" s="37"/>
      <c r="B46" s="73" t="s">
        <v>57</v>
      </c>
      <c r="C46" s="73"/>
      <c r="D46" s="73"/>
      <c r="E46" s="73"/>
      <c r="F46" s="73"/>
      <c r="G46" s="73"/>
      <c r="H46" s="73"/>
      <c r="I46" s="43">
        <f>SUM(I44:I45)</f>
        <v>0</v>
      </c>
      <c r="J46" s="17"/>
    </row>
    <row r="47" spans="1:10" x14ac:dyDescent="0.25">
      <c r="A47" s="32"/>
      <c r="B47" s="38"/>
      <c r="C47" s="38"/>
      <c r="D47" s="38"/>
      <c r="E47" s="38"/>
      <c r="F47" s="38"/>
      <c r="G47" s="49"/>
      <c r="H47" s="49"/>
      <c r="I47" s="39"/>
      <c r="J47" s="17"/>
    </row>
    <row r="48" spans="1:10" ht="38.25" x14ac:dyDescent="0.25">
      <c r="A48" s="40" t="s">
        <v>24</v>
      </c>
      <c r="B48" s="41" t="s">
        <v>8</v>
      </c>
      <c r="C48" s="41" t="s">
        <v>9</v>
      </c>
      <c r="D48" s="41" t="s">
        <v>10</v>
      </c>
      <c r="E48" s="41" t="s">
        <v>11</v>
      </c>
      <c r="F48" s="41" t="s">
        <v>12</v>
      </c>
      <c r="G48" s="42" t="s">
        <v>14</v>
      </c>
      <c r="H48" s="42" t="s">
        <v>13</v>
      </c>
      <c r="I48" s="26" t="s">
        <v>15</v>
      </c>
      <c r="J48" s="8" t="s">
        <v>22</v>
      </c>
    </row>
    <row r="49" spans="1:10" s="45" customFormat="1" ht="25.5" x14ac:dyDescent="0.2">
      <c r="A49" s="27">
        <v>5</v>
      </c>
      <c r="B49" s="27">
        <v>1</v>
      </c>
      <c r="C49" s="30">
        <v>2000</v>
      </c>
      <c r="D49" s="27" t="s">
        <v>28</v>
      </c>
      <c r="E49" s="27">
        <v>24842</v>
      </c>
      <c r="F49" s="28" t="s">
        <v>48</v>
      </c>
      <c r="G49" s="50">
        <v>106.67</v>
      </c>
      <c r="H49" s="46"/>
      <c r="I49" s="29">
        <f>H49*C49</f>
        <v>0</v>
      </c>
      <c r="J49" s="47" t="str">
        <f t="shared" si="0"/>
        <v>aguardando lançamento</v>
      </c>
    </row>
    <row r="50" spans="1:10" x14ac:dyDescent="0.25">
      <c r="A50" s="37"/>
      <c r="B50" s="73" t="s">
        <v>57</v>
      </c>
      <c r="C50" s="73"/>
      <c r="D50" s="73"/>
      <c r="E50" s="73"/>
      <c r="F50" s="73"/>
      <c r="G50" s="73"/>
      <c r="H50" s="73"/>
      <c r="I50" s="43">
        <f>SUM(I48:I49)</f>
        <v>0</v>
      </c>
      <c r="J50" s="17"/>
    </row>
    <row r="51" spans="1:10" x14ac:dyDescent="0.25">
      <c r="A51" s="32"/>
      <c r="B51" s="38"/>
      <c r="C51" s="38"/>
      <c r="D51" s="38"/>
      <c r="E51" s="38"/>
      <c r="F51" s="38"/>
      <c r="G51" s="49"/>
      <c r="H51" s="49"/>
      <c r="I51" s="39"/>
      <c r="J51" s="17"/>
    </row>
    <row r="52" spans="1:10" ht="38.25" x14ac:dyDescent="0.25">
      <c r="A52" s="24" t="s">
        <v>24</v>
      </c>
      <c r="B52" s="41" t="s">
        <v>8</v>
      </c>
      <c r="C52" s="41" t="s">
        <v>9</v>
      </c>
      <c r="D52" s="41" t="s">
        <v>10</v>
      </c>
      <c r="E52" s="41" t="s">
        <v>11</v>
      </c>
      <c r="F52" s="41" t="s">
        <v>12</v>
      </c>
      <c r="G52" s="42" t="s">
        <v>14</v>
      </c>
      <c r="H52" s="26" t="s">
        <v>13</v>
      </c>
      <c r="I52" s="26" t="s">
        <v>15</v>
      </c>
      <c r="J52" s="8" t="s">
        <v>22</v>
      </c>
    </row>
    <row r="53" spans="1:10" ht="53.25" customHeight="1" x14ac:dyDescent="0.25">
      <c r="A53" s="77">
        <v>6</v>
      </c>
      <c r="B53" s="27">
        <v>1</v>
      </c>
      <c r="C53" s="27">
        <v>70</v>
      </c>
      <c r="D53" s="27" t="s">
        <v>10</v>
      </c>
      <c r="E53" s="27">
        <v>24843</v>
      </c>
      <c r="F53" s="28" t="s">
        <v>49</v>
      </c>
      <c r="G53" s="50">
        <v>688.8</v>
      </c>
      <c r="H53" s="51"/>
      <c r="I53" s="29">
        <f>H53*C53</f>
        <v>0</v>
      </c>
      <c r="J53" s="17" t="str">
        <f t="shared" si="0"/>
        <v>aguardando lançamento</v>
      </c>
    </row>
    <row r="54" spans="1:10" ht="42" customHeight="1" x14ac:dyDescent="0.25">
      <c r="A54" s="78"/>
      <c r="B54" s="27">
        <v>2</v>
      </c>
      <c r="C54" s="27">
        <v>130</v>
      </c>
      <c r="D54" s="27" t="s">
        <v>10</v>
      </c>
      <c r="E54" s="27">
        <v>24844</v>
      </c>
      <c r="F54" s="28" t="s">
        <v>50</v>
      </c>
      <c r="G54" s="50">
        <v>725.8</v>
      </c>
      <c r="H54" s="51"/>
      <c r="I54" s="29">
        <f t="shared" ref="I54:I55" si="2">H54*C54</f>
        <v>0</v>
      </c>
      <c r="J54" s="17" t="str">
        <f t="shared" si="0"/>
        <v>aguardando lançamento</v>
      </c>
    </row>
    <row r="55" spans="1:10" ht="51" x14ac:dyDescent="0.25">
      <c r="A55" s="79"/>
      <c r="B55" s="27">
        <v>3</v>
      </c>
      <c r="C55" s="27">
        <v>100</v>
      </c>
      <c r="D55" s="27" t="s">
        <v>10</v>
      </c>
      <c r="E55" s="27">
        <v>24845</v>
      </c>
      <c r="F55" s="28" t="s">
        <v>51</v>
      </c>
      <c r="G55" s="50">
        <v>406.91</v>
      </c>
      <c r="H55" s="51"/>
      <c r="I55" s="29">
        <f t="shared" si="2"/>
        <v>0</v>
      </c>
      <c r="J55" s="17" t="str">
        <f t="shared" si="0"/>
        <v>aguardando lançamento</v>
      </c>
    </row>
    <row r="56" spans="1:10" x14ac:dyDescent="0.25">
      <c r="A56" s="37"/>
      <c r="B56" s="73" t="s">
        <v>57</v>
      </c>
      <c r="C56" s="73"/>
      <c r="D56" s="73"/>
      <c r="E56" s="73"/>
      <c r="F56" s="73"/>
      <c r="G56" s="73"/>
      <c r="H56" s="73"/>
      <c r="I56" s="43">
        <f>SUM(I53:I55)</f>
        <v>0</v>
      </c>
      <c r="J56" s="17"/>
    </row>
    <row r="57" spans="1:10" x14ac:dyDescent="0.25">
      <c r="A57" s="32"/>
      <c r="B57" s="38"/>
      <c r="C57" s="38"/>
      <c r="D57" s="38"/>
      <c r="E57" s="38"/>
      <c r="F57" s="38"/>
      <c r="G57" s="49"/>
      <c r="H57" s="49"/>
      <c r="I57" s="39"/>
      <c r="J57" s="17"/>
    </row>
    <row r="58" spans="1:10" ht="38.25" x14ac:dyDescent="0.25">
      <c r="A58" s="40" t="s">
        <v>24</v>
      </c>
      <c r="B58" s="41" t="s">
        <v>8</v>
      </c>
      <c r="C58" s="41" t="s">
        <v>9</v>
      </c>
      <c r="D58" s="41" t="s">
        <v>10</v>
      </c>
      <c r="E58" s="41" t="s">
        <v>11</v>
      </c>
      <c r="F58" s="41" t="s">
        <v>12</v>
      </c>
      <c r="G58" s="42" t="s">
        <v>14</v>
      </c>
      <c r="H58" s="42" t="s">
        <v>13</v>
      </c>
      <c r="I58" s="42" t="s">
        <v>15</v>
      </c>
      <c r="J58" s="8" t="s">
        <v>22</v>
      </c>
    </row>
    <row r="59" spans="1:10" ht="63.75" x14ac:dyDescent="0.25">
      <c r="A59" s="68">
        <v>7</v>
      </c>
      <c r="B59" s="27">
        <v>1</v>
      </c>
      <c r="C59" s="27">
        <v>500</v>
      </c>
      <c r="D59" s="27" t="s">
        <v>10</v>
      </c>
      <c r="E59" s="27">
        <v>24846</v>
      </c>
      <c r="F59" s="28" t="s">
        <v>52</v>
      </c>
      <c r="G59" s="50">
        <v>305.76</v>
      </c>
      <c r="H59" s="46"/>
      <c r="I59" s="29">
        <f>H59*C59</f>
        <v>0</v>
      </c>
      <c r="J59" s="17" t="str">
        <f t="shared" si="0"/>
        <v>aguardando lançamento</v>
      </c>
    </row>
    <row r="60" spans="1:10" ht="89.25" x14ac:dyDescent="0.25">
      <c r="A60" s="68"/>
      <c r="B60" s="27">
        <v>2</v>
      </c>
      <c r="C60" s="30">
        <v>20000</v>
      </c>
      <c r="D60" s="27" t="s">
        <v>10</v>
      </c>
      <c r="E60" s="27">
        <v>24847</v>
      </c>
      <c r="F60" s="28" t="s">
        <v>53</v>
      </c>
      <c r="G60" s="50">
        <v>9.59</v>
      </c>
      <c r="H60" s="46"/>
      <c r="I60" s="29">
        <f>H60*C60</f>
        <v>0</v>
      </c>
      <c r="J60" s="17" t="str">
        <f t="shared" si="0"/>
        <v>aguardando lançamento</v>
      </c>
    </row>
    <row r="61" spans="1:10" x14ac:dyDescent="0.25">
      <c r="A61" s="37"/>
      <c r="B61" s="73" t="s">
        <v>57</v>
      </c>
      <c r="C61" s="73"/>
      <c r="D61" s="73"/>
      <c r="E61" s="73"/>
      <c r="F61" s="73"/>
      <c r="G61" s="73"/>
      <c r="H61" s="73"/>
      <c r="I61" s="43">
        <f>SUM(I59:I60)</f>
        <v>0</v>
      </c>
      <c r="J61" s="17"/>
    </row>
    <row r="62" spans="1:10" x14ac:dyDescent="0.25">
      <c r="A62" s="32"/>
      <c r="B62" s="38"/>
      <c r="C62" s="38"/>
      <c r="D62" s="38"/>
      <c r="E62" s="38"/>
      <c r="F62" s="38"/>
      <c r="G62" s="49"/>
      <c r="H62" s="49"/>
      <c r="I62" s="39"/>
      <c r="J62" s="17"/>
    </row>
    <row r="63" spans="1:10" ht="38.25" x14ac:dyDescent="0.25">
      <c r="A63" s="40" t="s">
        <v>24</v>
      </c>
      <c r="B63" s="41" t="s">
        <v>8</v>
      </c>
      <c r="C63" s="41" t="s">
        <v>9</v>
      </c>
      <c r="D63" s="41" t="s">
        <v>10</v>
      </c>
      <c r="E63" s="41" t="s">
        <v>11</v>
      </c>
      <c r="F63" s="41" t="s">
        <v>12</v>
      </c>
      <c r="G63" s="42" t="s">
        <v>14</v>
      </c>
      <c r="H63" s="42" t="s">
        <v>13</v>
      </c>
      <c r="I63" s="42" t="s">
        <v>15</v>
      </c>
      <c r="J63" s="8" t="s">
        <v>22</v>
      </c>
    </row>
    <row r="64" spans="1:10" ht="51" x14ac:dyDescent="0.25">
      <c r="A64" s="74">
        <v>8</v>
      </c>
      <c r="B64" s="27">
        <v>1</v>
      </c>
      <c r="C64" s="27">
        <v>50</v>
      </c>
      <c r="D64" s="27" t="s">
        <v>10</v>
      </c>
      <c r="E64" s="27">
        <v>24848</v>
      </c>
      <c r="F64" s="28" t="s">
        <v>54</v>
      </c>
      <c r="G64" s="50">
        <v>679.35</v>
      </c>
      <c r="H64" s="51"/>
      <c r="I64" s="29">
        <f>H64*C64</f>
        <v>0</v>
      </c>
      <c r="J64" s="17" t="str">
        <f t="shared" si="0"/>
        <v>aguardando lançamento</v>
      </c>
    </row>
    <row r="65" spans="1:10" ht="63.75" x14ac:dyDescent="0.25">
      <c r="A65" s="75"/>
      <c r="B65" s="27">
        <v>2</v>
      </c>
      <c r="C65" s="27">
        <v>500</v>
      </c>
      <c r="D65" s="27" t="s">
        <v>33</v>
      </c>
      <c r="E65" s="27">
        <v>24849</v>
      </c>
      <c r="F65" s="28" t="s">
        <v>55</v>
      </c>
      <c r="G65" s="50">
        <v>1021.68</v>
      </c>
      <c r="H65" s="51"/>
      <c r="I65" s="29">
        <f>H65*C65</f>
        <v>0</v>
      </c>
      <c r="J65" s="17" t="str">
        <f t="shared" si="0"/>
        <v>aguardando lançamento</v>
      </c>
    </row>
    <row r="66" spans="1:10" x14ac:dyDescent="0.25">
      <c r="A66" s="37"/>
      <c r="B66" s="73" t="s">
        <v>57</v>
      </c>
      <c r="C66" s="73"/>
      <c r="D66" s="73"/>
      <c r="E66" s="73"/>
      <c r="F66" s="73"/>
      <c r="G66" s="73"/>
      <c r="H66" s="73"/>
      <c r="I66" s="43">
        <f>SUM(I64:I65)</f>
        <v>0</v>
      </c>
      <c r="J66" s="17"/>
    </row>
    <row r="67" spans="1:10" x14ac:dyDescent="0.25">
      <c r="A67" s="32"/>
      <c r="B67" s="38"/>
      <c r="C67" s="38"/>
      <c r="D67" s="38"/>
      <c r="E67" s="38"/>
      <c r="F67" s="38"/>
      <c r="G67" s="49"/>
      <c r="H67" s="49"/>
      <c r="I67" s="39"/>
      <c r="J67" s="17"/>
    </row>
    <row r="68" spans="1:10" ht="38.25" x14ac:dyDescent="0.25">
      <c r="A68" s="40" t="s">
        <v>24</v>
      </c>
      <c r="B68" s="41" t="s">
        <v>8</v>
      </c>
      <c r="C68" s="41" t="s">
        <v>9</v>
      </c>
      <c r="D68" s="41" t="s">
        <v>10</v>
      </c>
      <c r="E68" s="41" t="s">
        <v>11</v>
      </c>
      <c r="F68" s="41" t="s">
        <v>12</v>
      </c>
      <c r="G68" s="42" t="s">
        <v>14</v>
      </c>
      <c r="H68" s="42" t="s">
        <v>13</v>
      </c>
      <c r="I68" s="42" t="s">
        <v>15</v>
      </c>
      <c r="J68" s="8" t="s">
        <v>22</v>
      </c>
    </row>
    <row r="69" spans="1:10" ht="63.75" x14ac:dyDescent="0.25">
      <c r="A69" s="27">
        <v>9</v>
      </c>
      <c r="B69" s="27">
        <v>1</v>
      </c>
      <c r="C69" s="27">
        <v>10</v>
      </c>
      <c r="D69" s="27" t="s">
        <v>29</v>
      </c>
      <c r="E69" s="27">
        <v>25884</v>
      </c>
      <c r="F69" s="48" t="s">
        <v>56</v>
      </c>
      <c r="G69" s="50">
        <v>3362.73</v>
      </c>
      <c r="H69" s="51"/>
      <c r="I69" s="29">
        <f>H69*C69</f>
        <v>0</v>
      </c>
      <c r="J69" s="17" t="str">
        <f t="shared" si="0"/>
        <v>aguardando lançamento</v>
      </c>
    </row>
    <row r="70" spans="1:10" x14ac:dyDescent="0.25">
      <c r="A70" s="37"/>
      <c r="B70" s="73" t="s">
        <v>57</v>
      </c>
      <c r="C70" s="73"/>
      <c r="D70" s="73"/>
      <c r="E70" s="73"/>
      <c r="F70" s="73"/>
      <c r="G70" s="73"/>
      <c r="H70" s="73"/>
      <c r="I70" s="43">
        <f>SUM(I68:I69)</f>
        <v>0</v>
      </c>
      <c r="J70" s="17"/>
    </row>
    <row r="71" spans="1:10" x14ac:dyDescent="0.25">
      <c r="A71" s="14"/>
      <c r="B71" s="14"/>
      <c r="C71" s="14"/>
      <c r="D71" s="14"/>
      <c r="E71" s="14"/>
      <c r="F71" s="15"/>
      <c r="G71" s="56"/>
      <c r="H71" s="56"/>
      <c r="I71" s="56"/>
      <c r="J71" s="17"/>
    </row>
    <row r="72" spans="1:10" x14ac:dyDescent="0.25">
      <c r="B72" s="11"/>
      <c r="C72" s="7"/>
      <c r="D72" s="7"/>
      <c r="E72" s="7"/>
      <c r="F72" s="7"/>
      <c r="G72" s="49"/>
      <c r="H72" s="49"/>
      <c r="I72" s="49"/>
    </row>
    <row r="73" spans="1:10" ht="15.75" x14ac:dyDescent="0.25">
      <c r="A73" s="1"/>
      <c r="B73" s="6" t="s">
        <v>27</v>
      </c>
      <c r="C73" s="6"/>
      <c r="D73" s="6"/>
      <c r="E73" s="6"/>
      <c r="F73" s="6"/>
      <c r="G73" s="54"/>
      <c r="H73" s="54"/>
      <c r="I73" s="54"/>
      <c r="J73" s="22"/>
    </row>
    <row r="74" spans="1:10" ht="15.75" x14ac:dyDescent="0.25">
      <c r="A74" s="1"/>
      <c r="B74" s="71" t="s">
        <v>26</v>
      </c>
      <c r="C74" s="71"/>
      <c r="D74" s="71"/>
      <c r="E74" s="71"/>
      <c r="F74" s="71"/>
      <c r="G74" s="71"/>
      <c r="H74" s="71"/>
      <c r="I74" s="71"/>
      <c r="J74" s="23"/>
    </row>
    <row r="75" spans="1:10" ht="15.75" x14ac:dyDescent="0.25">
      <c r="A75" s="1"/>
      <c r="B75" s="69" t="s">
        <v>31</v>
      </c>
      <c r="C75" s="69"/>
      <c r="D75" s="69"/>
      <c r="E75" s="69"/>
      <c r="F75" s="69"/>
      <c r="G75" s="69"/>
      <c r="H75" s="69"/>
      <c r="I75" s="69"/>
      <c r="J75" s="20"/>
    </row>
    <row r="76" spans="1:10" x14ac:dyDescent="0.25">
      <c r="A76" s="1"/>
      <c r="B76" s="12"/>
      <c r="C76" s="1"/>
      <c r="D76" s="1"/>
      <c r="E76" s="1"/>
      <c r="F76" s="1"/>
      <c r="G76" s="57"/>
      <c r="H76" s="57"/>
      <c r="I76" s="57"/>
      <c r="J76" s="18"/>
    </row>
    <row r="77" spans="1:10" x14ac:dyDescent="0.25">
      <c r="A77" s="1"/>
      <c r="B77" s="12"/>
      <c r="C77" s="1"/>
      <c r="D77" s="1"/>
      <c r="E77" s="1"/>
      <c r="F77" s="1"/>
      <c r="G77" s="57"/>
      <c r="H77" s="57"/>
      <c r="I77" s="57"/>
      <c r="J77" s="18"/>
    </row>
    <row r="78" spans="1:10" ht="15.75" x14ac:dyDescent="0.25">
      <c r="A78" s="1"/>
      <c r="B78" s="62" t="s">
        <v>19</v>
      </c>
      <c r="C78" s="62"/>
      <c r="D78" s="62"/>
      <c r="E78" s="62"/>
      <c r="F78" s="62"/>
      <c r="G78" s="62"/>
      <c r="H78" s="62"/>
      <c r="I78" s="62"/>
      <c r="J78" s="21"/>
    </row>
    <row r="79" spans="1:10" ht="15.75" x14ac:dyDescent="0.25">
      <c r="A79" s="1"/>
      <c r="B79" s="70"/>
      <c r="C79" s="70"/>
      <c r="D79" s="70"/>
      <c r="E79" s="70"/>
      <c r="F79" s="70"/>
      <c r="G79" s="70"/>
      <c r="H79" s="70"/>
      <c r="I79" s="70"/>
      <c r="J79" s="21"/>
    </row>
    <row r="80" spans="1:10" x14ac:dyDescent="0.25">
      <c r="A80" s="1"/>
      <c r="B80" s="12"/>
      <c r="C80" s="1"/>
      <c r="D80" s="1"/>
      <c r="E80" s="1"/>
      <c r="F80" s="1"/>
      <c r="G80" s="57"/>
      <c r="H80" s="57"/>
      <c r="I80" s="57"/>
      <c r="J80" s="18"/>
    </row>
    <row r="81" spans="1:10" x14ac:dyDescent="0.25">
      <c r="A81" s="1"/>
      <c r="B81" s="12"/>
      <c r="C81" s="1"/>
      <c r="D81" s="1"/>
      <c r="E81" s="1"/>
      <c r="F81" s="1"/>
      <c r="G81" s="57"/>
      <c r="H81" s="57"/>
      <c r="I81" s="57"/>
      <c r="J81" s="18"/>
    </row>
    <row r="82" spans="1:10" ht="15.75" x14ac:dyDescent="0.25">
      <c r="A82" s="1"/>
      <c r="B82" s="62" t="s">
        <v>20</v>
      </c>
      <c r="C82" s="62"/>
      <c r="D82" s="62"/>
      <c r="E82" s="62"/>
      <c r="F82" s="62"/>
      <c r="G82" s="62"/>
      <c r="H82" s="62"/>
      <c r="I82" s="62"/>
      <c r="J82" s="21"/>
    </row>
    <row r="83" spans="1:10" x14ac:dyDescent="0.25">
      <c r="A83" s="1"/>
      <c r="B83" s="12"/>
      <c r="C83" s="1"/>
      <c r="D83" s="1"/>
      <c r="E83" s="1"/>
      <c r="F83" s="1"/>
      <c r="G83" s="57"/>
      <c r="H83" s="57"/>
      <c r="I83" s="57"/>
      <c r="J83" s="19"/>
    </row>
    <row r="84" spans="1:10" x14ac:dyDescent="0.25">
      <c r="A84" s="1"/>
      <c r="B84" s="12"/>
      <c r="C84" s="1"/>
      <c r="D84" s="1"/>
      <c r="E84" s="1"/>
      <c r="F84" s="1"/>
      <c r="G84" s="57"/>
      <c r="H84" s="57"/>
      <c r="I84" s="57"/>
      <c r="J84" s="19"/>
    </row>
    <row r="85" spans="1:10" x14ac:dyDescent="0.25">
      <c r="A85" s="1"/>
      <c r="B85" s="12"/>
      <c r="C85" s="1"/>
      <c r="D85" s="1"/>
      <c r="E85" s="1"/>
      <c r="F85" s="1"/>
      <c r="G85" s="57"/>
      <c r="H85" s="57"/>
      <c r="I85" s="57"/>
      <c r="J85" s="19"/>
    </row>
    <row r="86" spans="1:10" x14ac:dyDescent="0.25">
      <c r="A86" s="1"/>
      <c r="B86" s="12"/>
      <c r="C86" s="1"/>
      <c r="D86" s="1"/>
      <c r="E86" s="1"/>
      <c r="F86" s="1"/>
      <c r="G86" s="57"/>
      <c r="H86" s="57"/>
      <c r="I86" s="57"/>
      <c r="J86" s="19"/>
    </row>
    <row r="87" spans="1:10" x14ac:dyDescent="0.25">
      <c r="A87" s="1"/>
      <c r="B87" s="12"/>
      <c r="C87" s="1"/>
      <c r="D87" s="1"/>
      <c r="E87" s="1"/>
      <c r="F87" s="1"/>
      <c r="G87" s="57"/>
      <c r="H87" s="57"/>
      <c r="I87" s="57"/>
      <c r="J87" s="19"/>
    </row>
    <row r="88" spans="1:10" x14ac:dyDescent="0.25">
      <c r="A88" s="1"/>
      <c r="B88" s="12"/>
      <c r="C88" s="1"/>
      <c r="D88" s="1"/>
      <c r="E88" s="1"/>
      <c r="F88" s="1"/>
      <c r="G88" s="57"/>
      <c r="H88" s="57"/>
      <c r="I88" s="57"/>
      <c r="J88" s="19"/>
    </row>
    <row r="89" spans="1:10" x14ac:dyDescent="0.25">
      <c r="A89" s="1"/>
      <c r="B89" s="12"/>
      <c r="C89" s="1"/>
      <c r="D89" s="1"/>
      <c r="E89" s="1"/>
      <c r="F89" s="1"/>
      <c r="G89" s="57"/>
      <c r="H89" s="57"/>
      <c r="I89" s="57"/>
      <c r="J89" s="19"/>
    </row>
  </sheetData>
  <sheetProtection algorithmName="SHA-512" hashValue="IG05D+1mDDvFosbVwpJB37wuWXqQ+mNBApU03zVOOyN6M/JeCdzeEov/0UKQt3HPBFcg7wqHexIjHtvf2uk+eA==" saltValue="gLsIqTVVaAXM4jpc2BlENQ==" spinCount="100000" sheet="1" objects="1" scenarios="1"/>
  <mergeCells count="35">
    <mergeCell ref="A31:A41"/>
    <mergeCell ref="B46:H46"/>
    <mergeCell ref="B50:H50"/>
    <mergeCell ref="A53:A55"/>
    <mergeCell ref="A21:A22"/>
    <mergeCell ref="B75:I75"/>
    <mergeCell ref="B82:I82"/>
    <mergeCell ref="B78:I78"/>
    <mergeCell ref="B79:I79"/>
    <mergeCell ref="B74:I74"/>
    <mergeCell ref="A26:A27"/>
    <mergeCell ref="B23:H23"/>
    <mergeCell ref="B28:H28"/>
    <mergeCell ref="B70:H70"/>
    <mergeCell ref="B66:H66"/>
    <mergeCell ref="A64:A65"/>
    <mergeCell ref="B61:H61"/>
    <mergeCell ref="A59:A60"/>
    <mergeCell ref="B56:H56"/>
    <mergeCell ref="B42:H42"/>
    <mergeCell ref="B9:C9"/>
    <mergeCell ref="D9:I9"/>
    <mergeCell ref="D8:I8"/>
    <mergeCell ref="B1:I1"/>
    <mergeCell ref="B2:I2"/>
    <mergeCell ref="B3:I3"/>
    <mergeCell ref="B6:I6"/>
    <mergeCell ref="B4:I4"/>
    <mergeCell ref="B17:I17"/>
    <mergeCell ref="C15:I15"/>
    <mergeCell ref="C10:I10"/>
    <mergeCell ref="D11:I11"/>
    <mergeCell ref="C12:I12"/>
    <mergeCell ref="D13:I13"/>
    <mergeCell ref="E14:I14"/>
  </mergeCells>
  <conditionalFormatting sqref="J21:J24 J26:J29 J31:J43 J45:J47 J49:J51 J53:J57 J59:J62 J64:J67 J69:J70">
    <cfRule type="containsText" dxfId="2" priority="25" operator="containsText" text="aguardando lançamento">
      <formula>NOT(ISERROR(SEARCH("aguardando lançamento",J21)))</formula>
    </cfRule>
    <cfRule type="containsText" dxfId="1" priority="26" operator="containsText" text="correto">
      <formula>NOT(ISERROR(SEARCH("correto",J21)))</formula>
    </cfRule>
    <cfRule type="cellIs" dxfId="0" priority="27" operator="equal">
      <formula>"acima máximo"</formula>
    </cfRule>
  </conditionalFormatting>
  <pageMargins left="0.7" right="0.7" top="0.75" bottom="0.75" header="0.3" footer="0.3"/>
  <pageSetup paperSize="9" scale="62" fitToHeight="0" orientation="portrait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licitacao2</dc:creator>
  <cp:lastModifiedBy>licitacao2</cp:lastModifiedBy>
  <cp:lastPrinted>2026-09-23T17:48:13Z</cp:lastPrinted>
  <dcterms:created xsi:type="dcterms:W3CDTF">2015-06-05T18:19:34Z</dcterms:created>
  <dcterms:modified xsi:type="dcterms:W3CDTF">2026-09-23T17:48:18Z</dcterms:modified>
</cp:coreProperties>
</file>